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985" activeTab="0"/>
  </bookViews>
  <sheets>
    <sheet name="Užduotis" sheetId="1" r:id="rId1"/>
    <sheet name="teorija" sheetId="2" r:id="rId2"/>
    <sheet name="Pirmas" sheetId="3" r:id="rId3"/>
    <sheet name="Antras" sheetId="4" r:id="rId4"/>
    <sheet name="Trečias" sheetId="5" r:id="rId5"/>
    <sheet name="Mokesčiai" sheetId="6" r:id="rId6"/>
    <sheet name="Skaičiavimai" sheetId="7" r:id="rId7"/>
    <sheet name="Valiutos" sheetId="8" r:id="rId8"/>
  </sheets>
  <definedNames/>
  <calcPr fullCalcOnLoad="1"/>
</workbook>
</file>

<file path=xl/sharedStrings.xml><?xml version="1.0" encoding="utf-8"?>
<sst xmlns="http://schemas.openxmlformats.org/spreadsheetml/2006/main" count="588" uniqueCount="344">
  <si>
    <t>Formulės į laukelį rašomos taip:</t>
  </si>
  <si>
    <t>E. n.</t>
  </si>
  <si>
    <t>Produktas</t>
  </si>
  <si>
    <t>Kiekis</t>
  </si>
  <si>
    <t>Kaina</t>
  </si>
  <si>
    <t>Kūčiukai 1</t>
  </si>
  <si>
    <t>Kūčiukai 2</t>
  </si>
  <si>
    <t>Kūčiukai 3</t>
  </si>
  <si>
    <t>Silkė Ivasi</t>
  </si>
  <si>
    <t>Silkė Atlanto</t>
  </si>
  <si>
    <t>Skumbrės file</t>
  </si>
  <si>
    <t>Žirneliai</t>
  </si>
  <si>
    <t>Majonezas Vilniaus</t>
  </si>
  <si>
    <t>Majonezas Daumantų</t>
  </si>
  <si>
    <t>Majonezas Provansal</t>
  </si>
  <si>
    <t>Bulvės</t>
  </si>
  <si>
    <t>Morkos</t>
  </si>
  <si>
    <t>Svogūnai</t>
  </si>
  <si>
    <t>Aguonos</t>
  </si>
  <si>
    <t>Išlaidos kūčių vakarienei</t>
  </si>
  <si>
    <t>Karpiai</t>
  </si>
  <si>
    <t>Miltai</t>
  </si>
  <si>
    <t>Kiaušiniai</t>
  </si>
  <si>
    <t>Kisielius</t>
  </si>
  <si>
    <t>Duona</t>
  </si>
  <si>
    <t>Batonas</t>
  </si>
  <si>
    <t>Suma</t>
  </si>
  <si>
    <t>2) Įvedame ženklą =</t>
  </si>
  <si>
    <t>Užduotis 1: Atlikite nurodytus veiksmus. Rezultatus gaukite geltonos spalvos langeliuose.</t>
  </si>
  <si>
    <t>Sudėkite</t>
  </si>
  <si>
    <t>Atimkite</t>
  </si>
  <si>
    <t>Sudauginkite</t>
  </si>
  <si>
    <t>Formulių rašymas</t>
  </si>
  <si>
    <t>Padalinkite</t>
  </si>
  <si>
    <t>Apskaičiuokite:</t>
  </si>
  <si>
    <t xml:space="preserve">c22+d22*e22 </t>
  </si>
  <si>
    <t>c24+d24-e24</t>
  </si>
  <si>
    <t>c26*d26/e26</t>
  </si>
  <si>
    <t>c30*(d30+e30)</t>
  </si>
  <si>
    <t>(b32+c32)*(d32+e32)</t>
  </si>
  <si>
    <t>c35+d36-e34</t>
  </si>
  <si>
    <t>5*c39+2,7*d39-3*e39</t>
  </si>
  <si>
    <t>7*(c42+d42/e41)</t>
  </si>
  <si>
    <t>2,9*c45/(d45+e45)</t>
  </si>
  <si>
    <t>(c48-d48)/(d48-e48)</t>
  </si>
  <si>
    <t xml:space="preserve">b28*c28+d28*e28 </t>
  </si>
  <si>
    <t>Ar gera formulė?</t>
  </si>
  <si>
    <t>Išlaidos desertui</t>
  </si>
  <si>
    <t>Eil.nr.</t>
  </si>
  <si>
    <t>Pavadinimas</t>
  </si>
  <si>
    <t>Rūšis</t>
  </si>
  <si>
    <t>1 kg kaina</t>
  </si>
  <si>
    <t>Braškės</t>
  </si>
  <si>
    <t>Zita</t>
  </si>
  <si>
    <t xml:space="preserve">Žieminės </t>
  </si>
  <si>
    <t>Žemuoginės</t>
  </si>
  <si>
    <t>Sausainiai</t>
  </si>
  <si>
    <t>Vištytė</t>
  </si>
  <si>
    <t>Vilija</t>
  </si>
  <si>
    <t>Apelsinai</t>
  </si>
  <si>
    <t>Vietnamo</t>
  </si>
  <si>
    <t>Bananai</t>
  </si>
  <si>
    <t>Vengrijos</t>
  </si>
  <si>
    <t>Venesuelos</t>
  </si>
  <si>
    <t xml:space="preserve">Vėlyvosios </t>
  </si>
  <si>
    <t>Saldainiai</t>
  </si>
  <si>
    <t>Veliuona</t>
  </si>
  <si>
    <t>Vėjas</t>
  </si>
  <si>
    <t>Vasarinės</t>
  </si>
  <si>
    <t>Vamzdeliai</t>
  </si>
  <si>
    <t>Tema:</t>
  </si>
  <si>
    <t>1)</t>
  </si>
  <si>
    <t>2)</t>
  </si>
  <si>
    <t>3)</t>
  </si>
  <si>
    <t>Vertinimas</t>
  </si>
  <si>
    <t>Uždaviniai:</t>
  </si>
  <si>
    <t>5) Paspaudžiame patvirtinimo mygtuką arba ENTER</t>
  </si>
  <si>
    <t>4) Jeigu reikia, formules galime koreguoti (formulės eilutėje, arba langelyje)</t>
  </si>
  <si>
    <t>Vaivorykštė</t>
  </si>
  <si>
    <t>Vaiva</t>
  </si>
  <si>
    <t>Urugvajaus</t>
  </si>
  <si>
    <t>Ugandos</t>
  </si>
  <si>
    <t>Turkiški</t>
  </si>
  <si>
    <t>Tuniso</t>
  </si>
  <si>
    <t>Tunisas</t>
  </si>
  <si>
    <t>Trys tigrai</t>
  </si>
  <si>
    <t>Triufeliai</t>
  </si>
  <si>
    <t>Traškesys</t>
  </si>
  <si>
    <t>Toma</t>
  </si>
  <si>
    <t>Tivoli</t>
  </si>
  <si>
    <t>Tindi-rindi</t>
  </si>
  <si>
    <t>Tele-bim bam</t>
  </si>
  <si>
    <t>Tailando</t>
  </si>
  <si>
    <t>Švedijos</t>
  </si>
  <si>
    <t>Svaja</t>
  </si>
  <si>
    <t>Sudano</t>
  </si>
  <si>
    <t>Sudanas</t>
  </si>
  <si>
    <t>Su obuoliais</t>
  </si>
  <si>
    <t>Su kremu</t>
  </si>
  <si>
    <t>Stefa</t>
  </si>
  <si>
    <t>Stasė</t>
  </si>
  <si>
    <t>Smaližiaus</t>
  </si>
  <si>
    <t>Skanumėlis</t>
  </si>
  <si>
    <t>Siurprizas</t>
  </si>
  <si>
    <t>Siriški</t>
  </si>
  <si>
    <t>Siesta</t>
  </si>
  <si>
    <t>Senegalo</t>
  </si>
  <si>
    <t>Saulutė</t>
  </si>
  <si>
    <t>Salvadoro</t>
  </si>
  <si>
    <t>Salvadoras</t>
  </si>
  <si>
    <t>Saldžiosios</t>
  </si>
  <si>
    <t>Rūta</t>
  </si>
  <si>
    <t>Rūgščiosios</t>
  </si>
  <si>
    <t>Rudeninės</t>
  </si>
  <si>
    <t>Riešutėlis</t>
  </si>
  <si>
    <t>Raudonkepuraitė</t>
  </si>
  <si>
    <t>Ralis</t>
  </si>
  <si>
    <t>Pusrūgštės</t>
  </si>
  <si>
    <t>Pupa</t>
  </si>
  <si>
    <t>Pumplė</t>
  </si>
  <si>
    <t>Pumpė</t>
  </si>
  <si>
    <t>Pūkas</t>
  </si>
  <si>
    <t>Portugališki</t>
  </si>
  <si>
    <t>Portugalijos</t>
  </si>
  <si>
    <t>Plikyti</t>
  </si>
  <si>
    <t>Peru</t>
  </si>
  <si>
    <t>Pavasarinės</t>
  </si>
  <si>
    <t>Paukštelis</t>
  </si>
  <si>
    <t>Paragvajaus</t>
  </si>
  <si>
    <t>PAR</t>
  </si>
  <si>
    <t>Panelė</t>
  </si>
  <si>
    <t>Panama</t>
  </si>
  <si>
    <t>Onutė</t>
  </si>
  <si>
    <t>Olandijos</t>
  </si>
  <si>
    <t>OHO</t>
  </si>
  <si>
    <t>Obelėlė</t>
  </si>
  <si>
    <t>Nykštukas</t>
  </si>
  <si>
    <t>Nigerijos</t>
  </si>
  <si>
    <t>Monika</t>
  </si>
  <si>
    <t>Mokinių</t>
  </si>
  <si>
    <t>Miškiniai</t>
  </si>
  <si>
    <t>Milda</t>
  </si>
  <si>
    <t>Miglė</t>
  </si>
  <si>
    <t>Migdoliniai</t>
  </si>
  <si>
    <t>Melagis</t>
  </si>
  <si>
    <t>Meksikos</t>
  </si>
  <si>
    <t>Mažosios</t>
  </si>
  <si>
    <t>Mažasėklės</t>
  </si>
  <si>
    <t>Mauritanija</t>
  </si>
  <si>
    <t>Maroko</t>
  </si>
  <si>
    <t>Marokas</t>
  </si>
  <si>
    <t>Malaizijos</t>
  </si>
  <si>
    <t>Madagaskaro</t>
  </si>
  <si>
    <t>Lietuviškosios</t>
  </si>
  <si>
    <t>Libijos</t>
  </si>
  <si>
    <t>Lenkiškos</t>
  </si>
  <si>
    <t>Lazdynėlis</t>
  </si>
  <si>
    <t>Lazdelė</t>
  </si>
  <si>
    <t>Latvijos</t>
  </si>
  <si>
    <t>Laputės</t>
  </si>
  <si>
    <t>Kubos</t>
  </si>
  <si>
    <t>Kuba</t>
  </si>
  <si>
    <t>Kroatiški</t>
  </si>
  <si>
    <t>Kriaušė</t>
  </si>
  <si>
    <t>Krekeriai</t>
  </si>
  <si>
    <t>Kregždutė</t>
  </si>
  <si>
    <t>Kosta Rikos</t>
  </si>
  <si>
    <t>Kosta Rika</t>
  </si>
  <si>
    <t>Kopa</t>
  </si>
  <si>
    <t>Kolumbijos</t>
  </si>
  <si>
    <t>Kokosiniai</t>
  </si>
  <si>
    <t>Kis kis</t>
  </si>
  <si>
    <t>Kipras</t>
  </si>
  <si>
    <t>Kinijos</t>
  </si>
  <si>
    <t>Kinder</t>
  </si>
  <si>
    <t>Karvutė</t>
  </si>
  <si>
    <t>Karūna</t>
  </si>
  <si>
    <t>Karčiosios</t>
  </si>
  <si>
    <t>Karamelė</t>
  </si>
  <si>
    <t>Kapoti</t>
  </si>
  <si>
    <t>Kakaviniai</t>
  </si>
  <si>
    <t>Kaimiški</t>
  </si>
  <si>
    <t>Jovita</t>
  </si>
  <si>
    <t>Japonijos</t>
  </si>
  <si>
    <t>Itališki</t>
  </si>
  <si>
    <t>Italija</t>
  </si>
  <si>
    <t>Ispaniški</t>
  </si>
  <si>
    <t>Ispanijos</t>
  </si>
  <si>
    <t>Irisiniai</t>
  </si>
  <si>
    <t xml:space="preserve">Irano </t>
  </si>
  <si>
    <t>Irano</t>
  </si>
  <si>
    <t>Irako</t>
  </si>
  <si>
    <t>Indonezijos</t>
  </si>
  <si>
    <t xml:space="preserve">Indijos </t>
  </si>
  <si>
    <t>Indijos</t>
  </si>
  <si>
    <t>Hey-life</t>
  </si>
  <si>
    <t>Hey-Ho</t>
  </si>
  <si>
    <t>Haitis</t>
  </si>
  <si>
    <t>Gvatemalos</t>
  </si>
  <si>
    <t>Griliažiniai</t>
  </si>
  <si>
    <t>Grenada</t>
  </si>
  <si>
    <t>Graikiški</t>
  </si>
  <si>
    <t>Gita</t>
  </si>
  <si>
    <t>Gardumėlis</t>
  </si>
  <si>
    <t>Galvė</t>
  </si>
  <si>
    <t>Gajana</t>
  </si>
  <si>
    <t>Gaidelis</t>
  </si>
  <si>
    <t>Fortūna</t>
  </si>
  <si>
    <t>Fėja</t>
  </si>
  <si>
    <t>Ekvadoro</t>
  </si>
  <si>
    <t>Eglė</t>
  </si>
  <si>
    <t>Egipto</t>
  </si>
  <si>
    <t>Edita</t>
  </si>
  <si>
    <t>Dovilė</t>
  </si>
  <si>
    <t>Dominika</t>
  </si>
  <si>
    <t>Disco</t>
  </si>
  <si>
    <t xml:space="preserve">Didžiosios </t>
  </si>
  <si>
    <t>Didžiasėklės</t>
  </si>
  <si>
    <t>Cukrinukai</t>
  </si>
  <si>
    <t>Coliukė</t>
  </si>
  <si>
    <t>Citrininiai</t>
  </si>
  <si>
    <t>Citrina</t>
  </si>
  <si>
    <t xml:space="preserve">Čilės </t>
  </si>
  <si>
    <t>Čilės</t>
  </si>
  <si>
    <t xml:space="preserve">Chalvos lazdelės </t>
  </si>
  <si>
    <t>Burundžio</t>
  </si>
  <si>
    <t>Bulgariški</t>
  </si>
  <si>
    <t>Brazilijos</t>
  </si>
  <si>
    <t>Bolivijos</t>
  </si>
  <si>
    <t>Biskvitiniai</t>
  </si>
  <si>
    <t>Birutė</t>
  </si>
  <si>
    <t>Barbarisas</t>
  </si>
  <si>
    <t>Avižiniai</t>
  </si>
  <si>
    <t>Avietinės</t>
  </si>
  <si>
    <t>Austrijos</t>
  </si>
  <si>
    <t>Australijos</t>
  </si>
  <si>
    <t>Audronė</t>
  </si>
  <si>
    <t>Armėniški</t>
  </si>
  <si>
    <t xml:space="preserve">Argentinos </t>
  </si>
  <si>
    <t>Argentinos</t>
  </si>
  <si>
    <t>Arbatiniai</t>
  </si>
  <si>
    <t>Ankstyvosios</t>
  </si>
  <si>
    <t>Ananasiniai</t>
  </si>
  <si>
    <t>Ananasas</t>
  </si>
  <si>
    <t>Alžyro</t>
  </si>
  <si>
    <t>Aidas</t>
  </si>
  <si>
    <t>Aguonėlė</t>
  </si>
  <si>
    <t xml:space="preserve">Nuo 2008-03-12 iki 2008-03-25 </t>
  </si>
  <si>
    <t>4)</t>
  </si>
  <si>
    <t>Naudodami Google paieškos sistemą</t>
  </si>
  <si>
    <t>Turizmo firmos valiutų pirkimo lentelė</t>
  </si>
  <si>
    <t>Eil. nr.</t>
  </si>
  <si>
    <t>Šalis</t>
  </si>
  <si>
    <t>Valiuta</t>
  </si>
  <si>
    <t> Argentina</t>
  </si>
  <si>
    <t> Argentinos Pesai</t>
  </si>
  <si>
    <t> ARS</t>
  </si>
  <si>
    <t> Brazilija</t>
  </si>
  <si>
    <t> Brazilijos Realai</t>
  </si>
  <si>
    <t> BRL</t>
  </si>
  <si>
    <t> D. Britanija</t>
  </si>
  <si>
    <t> D. Britanijos Svarai sterlingai</t>
  </si>
  <si>
    <t> Estija</t>
  </si>
  <si>
    <t> Estijos Kronos</t>
  </si>
  <si>
    <t> EEK</t>
  </si>
  <si>
    <t> Indija</t>
  </si>
  <si>
    <t> Indijos Rupijos</t>
  </si>
  <si>
    <t> INR</t>
  </si>
  <si>
    <t> Izraelis</t>
  </si>
  <si>
    <t> Izraelio Šekeliai</t>
  </si>
  <si>
    <t> ILS</t>
  </si>
  <si>
    <t> Japonija</t>
  </si>
  <si>
    <t> Japonijos Jenos</t>
  </si>
  <si>
    <t> Kinija</t>
  </si>
  <si>
    <t> Kinijos Juaniai</t>
  </si>
  <si>
    <t> CNY</t>
  </si>
  <si>
    <t> Latvijos Latai</t>
  </si>
  <si>
    <t> LVL</t>
  </si>
  <si>
    <t> Lenkija</t>
  </si>
  <si>
    <t> Lenkijos Zlotai</t>
  </si>
  <si>
    <t> PLN</t>
  </si>
  <si>
    <t> Norvegijos Kronos</t>
  </si>
  <si>
    <t> NOK</t>
  </si>
  <si>
    <t> Rusija</t>
  </si>
  <si>
    <t> Rusijos Rubliai</t>
  </si>
  <si>
    <t> RUB</t>
  </si>
  <si>
    <t> Šveicarija</t>
  </si>
  <si>
    <t> Šveicarijos Frankai</t>
  </si>
  <si>
    <t> CHF</t>
  </si>
  <si>
    <t> Ukrainos Grivinai</t>
  </si>
  <si>
    <t> UAH</t>
  </si>
  <si>
    <t> JAV</t>
  </si>
  <si>
    <t> JAV Doleriai</t>
  </si>
  <si>
    <t>Simbolis</t>
  </si>
  <si>
    <t>Iš viso</t>
  </si>
  <si>
    <t>5)</t>
  </si>
  <si>
    <t xml:space="preserve">internete raskite valiutų kainas ir </t>
  </si>
  <si>
    <t>užpildykite lentelę lakšteValiutos.</t>
  </si>
  <si>
    <t> Latvija</t>
  </si>
  <si>
    <t> Norvegija</t>
  </si>
  <si>
    <t> Ukraina</t>
  </si>
  <si>
    <t>1) Atsistojame į reikiamą langelį</t>
  </si>
  <si>
    <t>3) Nurodome langelius ir veiksmus</t>
  </si>
  <si>
    <t> JPY</t>
  </si>
  <si>
    <t xml:space="preserve"> GBP </t>
  </si>
  <si>
    <t xml:space="preserve"> USD </t>
  </si>
  <si>
    <t>4-6</t>
  </si>
  <si>
    <r>
      <rPr>
        <b/>
        <sz val="10"/>
        <rFont val="Arial"/>
        <family val="2"/>
      </rPr>
      <t>Buto nr</t>
    </r>
    <r>
      <rPr>
        <sz val="10"/>
        <rFont val="Arial"/>
        <family val="2"/>
      </rPr>
      <t>.</t>
    </r>
  </si>
  <si>
    <t>Šaltas vanduo</t>
  </si>
  <si>
    <t>Karštas vanduo</t>
  </si>
  <si>
    <t>Elektra</t>
  </si>
  <si>
    <r>
      <t xml:space="preserve">Užduotis: </t>
    </r>
    <r>
      <rPr>
        <sz val="10"/>
        <rFont val="Arial"/>
        <family val="2"/>
      </rPr>
      <t>Įveskite formules apskaičiuoti sumas.</t>
    </r>
  </si>
  <si>
    <r>
      <t xml:space="preserve">Užduotis: </t>
    </r>
    <r>
      <rPr>
        <sz val="10"/>
        <rFont val="Arial"/>
        <family val="2"/>
      </rPr>
      <t>Suskaičiuokite kiek reikia sumokėti už šiltą, šaltą vandenį ir elektrą.</t>
    </r>
  </si>
  <si>
    <t>7-8</t>
  </si>
  <si>
    <t>9-10</t>
  </si>
  <si>
    <t>Papildomos užduotys</t>
  </si>
  <si>
    <t>Aritmetiniai veiksmai programoje excel</t>
  </si>
  <si>
    <t>Sudėtis</t>
  </si>
  <si>
    <t>+</t>
  </si>
  <si>
    <t xml:space="preserve">Atimtis </t>
  </si>
  <si>
    <t>-</t>
  </si>
  <si>
    <t>Daugyba</t>
  </si>
  <si>
    <t>*</t>
  </si>
  <si>
    <t>Dalyba</t>
  </si>
  <si>
    <t>/</t>
  </si>
  <si>
    <t>Naudodamiesi instrukciją, išmoksite įvesti formules</t>
  </si>
  <si>
    <t>Išsaugosite failą savo aplanke</t>
  </si>
  <si>
    <r>
      <t>Lakšte</t>
    </r>
    <r>
      <rPr>
        <b/>
        <sz val="20"/>
        <rFont val="Times New Roman"/>
        <family val="1"/>
      </rPr>
      <t xml:space="preserve"> Pirmas</t>
    </r>
    <r>
      <rPr>
        <sz val="20"/>
        <rFont val="Times New Roman"/>
        <family val="1"/>
      </rPr>
      <t xml:space="preserve">  įvesite nurodytas formules.</t>
    </r>
  </si>
  <si>
    <r>
      <t xml:space="preserve">Užpildysite formulėmis </t>
    </r>
    <r>
      <rPr>
        <b/>
        <sz val="20"/>
        <rFont val="Times New Roman"/>
        <family val="1"/>
      </rPr>
      <t>Antro</t>
    </r>
    <r>
      <rPr>
        <sz val="20"/>
        <rFont val="Times New Roman"/>
        <family val="1"/>
      </rPr>
      <t xml:space="preserve"> ir </t>
    </r>
    <r>
      <rPr>
        <b/>
        <sz val="20"/>
        <rFont val="Times New Roman"/>
        <family val="1"/>
      </rPr>
      <t>Trečio</t>
    </r>
    <r>
      <rPr>
        <sz val="20"/>
        <rFont val="Times New Roman"/>
        <family val="1"/>
      </rPr>
      <t xml:space="preserve"> lakšto po 5 eilutes.</t>
    </r>
  </si>
  <si>
    <r>
      <t>Užpildysite formulėmis lakšto</t>
    </r>
    <r>
      <rPr>
        <b/>
        <sz val="20"/>
        <rFont val="Times New Roman"/>
        <family val="1"/>
      </rPr>
      <t xml:space="preserve"> Mokesčiai</t>
    </r>
    <r>
      <rPr>
        <sz val="20"/>
        <rFont val="Times New Roman"/>
        <family val="1"/>
      </rPr>
      <t xml:space="preserve"> 5 eilutes.</t>
    </r>
  </si>
  <si>
    <t>+1</t>
  </si>
  <si>
    <t>Buto Nr.</t>
  </si>
  <si>
    <t>Elektra, 0,33 Lt už 1kw/h</t>
  </si>
  <si>
    <t>Iš viso Lt</t>
  </si>
  <si>
    <t>Kiekis kw</t>
  </si>
  <si>
    <t>Mokestis Lt</t>
  </si>
  <si>
    <r>
      <t>Vanduo, 5,36 Lt už 1 m</t>
    </r>
    <r>
      <rPr>
        <b/>
        <vertAlign val="superscript"/>
        <sz val="10"/>
        <rFont val="Arial"/>
        <family val="2"/>
      </rPr>
      <t>3</t>
    </r>
  </si>
  <si>
    <r>
      <t>Dujos, 1,22 Lt už 1 m</t>
    </r>
    <r>
      <rPr>
        <b/>
        <vertAlign val="superscript"/>
        <sz val="10"/>
        <rFont val="Arial"/>
        <family val="2"/>
      </rPr>
      <t>3</t>
    </r>
  </si>
  <si>
    <r>
      <t>Šalto kiekis m</t>
    </r>
    <r>
      <rPr>
        <b/>
        <vertAlign val="superscript"/>
        <sz val="10"/>
        <rFont val="Arial"/>
        <family val="2"/>
      </rPr>
      <t>3</t>
    </r>
  </si>
  <si>
    <r>
      <t>Karšto kiekis m</t>
    </r>
    <r>
      <rPr>
        <b/>
        <vertAlign val="superscript"/>
        <sz val="10"/>
        <rFont val="Arial"/>
        <family val="2"/>
      </rPr>
      <t>3</t>
    </r>
  </si>
  <si>
    <r>
      <t>Kiekis m</t>
    </r>
    <r>
      <rPr>
        <b/>
        <vertAlign val="superscript"/>
        <sz val="10"/>
        <rFont val="Arial"/>
        <family val="2"/>
      </rPr>
      <t>3</t>
    </r>
  </si>
  <si>
    <t>Tiems kurie greitai atliks darbą yra paruoštos papildomos užduotys už kurias jie gaus papildomus balus prie savarankiško darbo. Lėčiausiai dirbantys mokiniai gali įvesti ne visas formules lakšte Pirmas.</t>
  </si>
  <si>
    <t>Užpildysite formulėmis lakšto Skaičiavimai lentelę.</t>
  </si>
  <si>
    <t>Vnt. kaina Eur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</si>
</sst>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00_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#,##0_ ;\-#,##0\ "/>
    <numFmt numFmtId="188" formatCode="#,##0.000\ &quot;Lt&quot;;\-#,##0.000\ &quot;Lt&quot;"/>
    <numFmt numFmtId="189" formatCode="#,##0.0\ &quot;Lt&quot;;\-#,##0.0\ &quot;Lt&quot;"/>
    <numFmt numFmtId="190" formatCode="#,##0.00\ &quot;Lt&quot;;[Red]#,##0.00\ &quot;Lt&quot;"/>
    <numFmt numFmtId="191" formatCode="#,##0.00\ _L_t"/>
    <numFmt numFmtId="192" formatCode="0_ ;[Red]\-0\ "/>
    <numFmt numFmtId="193" formatCode="0.0_ ;[Red]\-0.0\ 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#,##0.00\ &quot;Lt&quot;"/>
    <numFmt numFmtId="198" formatCode="[$-427]yyyy\ &quot;m.&quot;\ mmmm\ d\ &quot;d.&quot;"/>
    <numFmt numFmtId="199" formatCode="_-* #,##0.00\ [$Lt-427]_-;\-* #,##0.00\ [$Lt-427]_-;_-* &quot;-&quot;??\ [$Lt-427]_-;_-@_-"/>
  </numFmts>
  <fonts count="66">
    <font>
      <sz val="10"/>
      <name val="Courier"/>
      <family val="0"/>
    </font>
    <font>
      <b/>
      <sz val="10"/>
      <name val="HelveticaLT"/>
      <family val="0"/>
    </font>
    <font>
      <i/>
      <sz val="10"/>
      <name val="HelveticaLT"/>
      <family val="0"/>
    </font>
    <font>
      <b/>
      <i/>
      <sz val="10"/>
      <name val="HelveticaLT"/>
      <family val="0"/>
    </font>
    <font>
      <sz val="10"/>
      <name val="HelveticaLT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Courier"/>
      <family val="1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Courier"/>
      <family val="1"/>
    </font>
    <font>
      <b/>
      <sz val="15"/>
      <name val="Courier"/>
      <family val="1"/>
    </font>
    <font>
      <sz val="14"/>
      <name val="Times New Roman"/>
      <family val="1"/>
    </font>
    <font>
      <b/>
      <sz val="10"/>
      <name val="Courier"/>
      <family val="1"/>
    </font>
    <font>
      <sz val="10"/>
      <color indexed="8"/>
      <name val="Verdana"/>
      <family val="2"/>
    </font>
    <font>
      <sz val="20"/>
      <name val="Times New Roman"/>
      <family val="1"/>
    </font>
    <font>
      <sz val="20"/>
      <name val="Courier"/>
      <family val="1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18"/>
      <name val="Arial"/>
      <family val="2"/>
    </font>
    <font>
      <b/>
      <sz val="20"/>
      <name val="Courier"/>
      <family val="1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0"/>
      <color indexed="1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2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6" fillId="22" borderId="4" applyNumberFormat="0" applyAlignment="0" applyProtection="0"/>
    <xf numFmtId="0" fontId="57" fillId="0" borderId="0" applyNumberFormat="0" applyFill="0" applyBorder="0" applyAlignment="0" applyProtection="0"/>
    <xf numFmtId="0" fontId="58" fillId="23" borderId="5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59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0" fillId="31" borderId="6" applyNumberFormat="0" applyFont="0" applyAlignment="0" applyProtection="0"/>
    <xf numFmtId="0" fontId="6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61" fillId="22" borderId="5" applyNumberForma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101">
    <xf numFmtId="180" fontId="0" fillId="0" borderId="0" xfId="0" applyAlignment="1">
      <alignment/>
    </xf>
    <xf numFmtId="180" fontId="5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 locked="0"/>
    </xf>
    <xf numFmtId="180" fontId="8" fillId="0" borderId="10" xfId="0" applyFont="1" applyBorder="1" applyAlignment="1">
      <alignment/>
    </xf>
    <xf numFmtId="180" fontId="9" fillId="0" borderId="0" xfId="0" applyFont="1" applyAlignment="1">
      <alignment/>
    </xf>
    <xf numFmtId="180" fontId="8" fillId="0" borderId="0" xfId="0" applyFont="1" applyAlignment="1">
      <alignment/>
    </xf>
    <xf numFmtId="180" fontId="10" fillId="0" borderId="10" xfId="0" applyFont="1" applyBorder="1" applyAlignment="1">
      <alignment horizontal="center"/>
    </xf>
    <xf numFmtId="180" fontId="8" fillId="0" borderId="10" xfId="0" applyFont="1" applyBorder="1" applyAlignment="1">
      <alignment horizontal="center"/>
    </xf>
    <xf numFmtId="180" fontId="8" fillId="0" borderId="0" xfId="0" applyFont="1" applyAlignment="1">
      <alignment horizontal="right"/>
    </xf>
    <xf numFmtId="180" fontId="6" fillId="0" borderId="0" xfId="0" applyFont="1" applyFill="1" applyBorder="1" applyAlignment="1">
      <alignment/>
    </xf>
    <xf numFmtId="180" fontId="6" fillId="0" borderId="10" xfId="0" applyNumberFormat="1" applyFont="1" applyBorder="1" applyAlignment="1" applyProtection="1">
      <alignment/>
      <protection locked="0"/>
    </xf>
    <xf numFmtId="180" fontId="5" fillId="33" borderId="10" xfId="0" applyFont="1" applyFill="1" applyBorder="1" applyAlignment="1">
      <alignment/>
    </xf>
    <xf numFmtId="180" fontId="6" fillId="33" borderId="10" xfId="0" applyFont="1" applyFill="1" applyBorder="1" applyAlignment="1">
      <alignment/>
    </xf>
    <xf numFmtId="180" fontId="5" fillId="0" borderId="10" xfId="0" applyFont="1" applyBorder="1" applyAlignment="1">
      <alignment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0" xfId="0" applyFont="1" applyBorder="1" applyAlignment="1">
      <alignment horizontal="right"/>
    </xf>
    <xf numFmtId="180" fontId="5" fillId="0" borderId="10" xfId="0" applyNumberFormat="1" applyFont="1" applyBorder="1" applyAlignment="1" applyProtection="1">
      <alignment horizontal="left"/>
      <protection locked="0"/>
    </xf>
    <xf numFmtId="180" fontId="5" fillId="0" borderId="0" xfId="0" applyFont="1" applyBorder="1" applyAlignment="1">
      <alignment horizontal="center"/>
    </xf>
    <xf numFmtId="180" fontId="11" fillId="34" borderId="10" xfId="0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0" fontId="15" fillId="0" borderId="0" xfId="49" applyFont="1">
      <alignment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15" fillId="0" borderId="0" xfId="49" applyFont="1" applyAlignment="1">
      <alignment horizontal="center" vertical="center" wrapText="1"/>
      <protection/>
    </xf>
    <xf numFmtId="0" fontId="15" fillId="0" borderId="10" xfId="49" applyFont="1" applyBorder="1" applyAlignment="1">
      <alignment horizontal="center"/>
      <protection/>
    </xf>
    <xf numFmtId="166" fontId="15" fillId="0" borderId="10" xfId="49" applyNumberFormat="1" applyFont="1" applyBorder="1">
      <alignment/>
      <protection/>
    </xf>
    <xf numFmtId="179" fontId="8" fillId="0" borderId="0" xfId="45" applyFont="1" applyBorder="1" applyAlignment="1">
      <alignment/>
    </xf>
    <xf numFmtId="0" fontId="8" fillId="0" borderId="0" xfId="50">
      <alignment/>
      <protection/>
    </xf>
    <xf numFmtId="0" fontId="10" fillId="0" borderId="0" xfId="50" applyFont="1">
      <alignment/>
      <protection/>
    </xf>
    <xf numFmtId="0" fontId="15" fillId="0" borderId="0" xfId="50" applyFont="1">
      <alignment/>
      <protection/>
    </xf>
    <xf numFmtId="0" fontId="10" fillId="0" borderId="0" xfId="50" applyFont="1">
      <alignment/>
      <protection/>
    </xf>
    <xf numFmtId="0" fontId="8" fillId="0" borderId="10" xfId="50" applyBorder="1" applyAlignment="1">
      <alignment horizontal="center"/>
      <protection/>
    </xf>
    <xf numFmtId="0" fontId="8" fillId="0" borderId="0" xfId="50" applyAlignment="1">
      <alignment horizontal="center"/>
      <protection/>
    </xf>
    <xf numFmtId="0" fontId="8" fillId="0" borderId="10" xfId="50" applyBorder="1">
      <alignment/>
      <protection/>
    </xf>
    <xf numFmtId="2" fontId="8" fillId="0" borderId="10" xfId="50" applyNumberFormat="1" applyBorder="1">
      <alignment/>
      <protection/>
    </xf>
    <xf numFmtId="0" fontId="8" fillId="0" borderId="10" xfId="50" applyBorder="1" applyAlignment="1">
      <alignment/>
      <protection/>
    </xf>
    <xf numFmtId="2" fontId="8" fillId="0" borderId="10" xfId="47" applyNumberFormat="1" applyBorder="1" applyAlignment="1">
      <alignment/>
    </xf>
    <xf numFmtId="2" fontId="8" fillId="0" borderId="10" xfId="50" applyNumberFormat="1" applyBorder="1" applyAlignment="1">
      <alignment/>
      <protection/>
    </xf>
    <xf numFmtId="0" fontId="8" fillId="0" borderId="10" xfId="50" applyBorder="1" applyAlignment="1">
      <alignment horizontal="left"/>
      <protection/>
    </xf>
    <xf numFmtId="197" fontId="8" fillId="0" borderId="10" xfId="45" applyNumberFormat="1" applyFont="1" applyBorder="1" applyAlignment="1">
      <alignment/>
    </xf>
    <xf numFmtId="180" fontId="18" fillId="0" borderId="0" xfId="0" applyFont="1" applyAlignment="1">
      <alignment vertical="center"/>
    </xf>
    <xf numFmtId="180" fontId="17" fillId="0" borderId="10" xfId="0" applyFont="1" applyBorder="1" applyAlignment="1">
      <alignment/>
    </xf>
    <xf numFmtId="18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180" fontId="8" fillId="0" borderId="10" xfId="0" applyFont="1" applyBorder="1" applyAlignment="1">
      <alignment horizontal="center" vertical="center" wrapText="1"/>
    </xf>
    <xf numFmtId="180" fontId="8" fillId="0" borderId="0" xfId="0" applyFont="1" applyAlignment="1">
      <alignment horizontal="center" vertical="center" wrapText="1"/>
    </xf>
    <xf numFmtId="180" fontId="20" fillId="0" borderId="10" xfId="0" applyFont="1" applyBorder="1" applyAlignment="1">
      <alignment horizontal="left" wrapText="1"/>
    </xf>
    <xf numFmtId="180" fontId="20" fillId="35" borderId="10" xfId="0" applyFont="1" applyFill="1" applyBorder="1" applyAlignment="1">
      <alignment horizontal="left" wrapText="1"/>
    </xf>
    <xf numFmtId="180" fontId="12" fillId="0" borderId="0" xfId="0" applyFont="1" applyAlignment="1">
      <alignment/>
    </xf>
    <xf numFmtId="180" fontId="20" fillId="0" borderId="10" xfId="0" applyFont="1" applyBorder="1" applyAlignment="1">
      <alignment horizontal="center" wrapText="1"/>
    </xf>
    <xf numFmtId="180" fontId="20" fillId="35" borderId="10" xfId="0" applyFont="1" applyFill="1" applyBorder="1" applyAlignment="1">
      <alignment horizontal="center" wrapText="1"/>
    </xf>
    <xf numFmtId="0" fontId="8" fillId="0" borderId="10" xfId="49" applyFont="1" applyBorder="1" applyAlignment="1">
      <alignment horizontal="center" vertical="center"/>
      <protection/>
    </xf>
    <xf numFmtId="199" fontId="15" fillId="0" borderId="10" xfId="49" applyNumberFormat="1" applyFont="1" applyBorder="1">
      <alignment/>
      <protection/>
    </xf>
    <xf numFmtId="49" fontId="15" fillId="0" borderId="0" xfId="49" applyNumberFormat="1" applyFont="1">
      <alignment/>
      <protection/>
    </xf>
    <xf numFmtId="49" fontId="16" fillId="0" borderId="10" xfId="0" applyNumberFormat="1" applyFont="1" applyBorder="1" applyAlignment="1">
      <alignment horizontal="center"/>
    </xf>
    <xf numFmtId="180" fontId="22" fillId="0" borderId="0" xfId="0" applyFont="1" applyAlignment="1">
      <alignment/>
    </xf>
    <xf numFmtId="180" fontId="24" fillId="0" borderId="0" xfId="0" applyFont="1" applyAlignment="1">
      <alignment horizontal="center"/>
    </xf>
    <xf numFmtId="180" fontId="25" fillId="0" borderId="0" xfId="0" applyFont="1" applyBorder="1" applyAlignment="1">
      <alignment/>
    </xf>
    <xf numFmtId="180" fontId="0" fillId="0" borderId="12" xfId="0" applyBorder="1" applyAlignment="1">
      <alignment/>
    </xf>
    <xf numFmtId="180" fontId="0" fillId="0" borderId="0" xfId="0" applyBorder="1" applyAlignment="1">
      <alignment/>
    </xf>
    <xf numFmtId="180" fontId="0" fillId="0" borderId="13" xfId="0" applyBorder="1" applyAlignment="1">
      <alignment/>
    </xf>
    <xf numFmtId="180" fontId="23" fillId="0" borderId="12" xfId="0" applyFont="1" applyBorder="1" applyAlignment="1">
      <alignment/>
    </xf>
    <xf numFmtId="180" fontId="23" fillId="0" borderId="0" xfId="0" applyFont="1" applyBorder="1" applyAlignment="1">
      <alignment horizontal="center"/>
    </xf>
    <xf numFmtId="180" fontId="0" fillId="0" borderId="14" xfId="0" applyBorder="1" applyAlignment="1">
      <alignment/>
    </xf>
    <xf numFmtId="180" fontId="0" fillId="0" borderId="15" xfId="0" applyBorder="1" applyAlignment="1">
      <alignment/>
    </xf>
    <xf numFmtId="180" fontId="0" fillId="0" borderId="16" xfId="0" applyBorder="1" applyAlignment="1">
      <alignment/>
    </xf>
    <xf numFmtId="180" fontId="25" fillId="0" borderId="12" xfId="0" applyNumberFormat="1" applyFont="1" applyBorder="1" applyAlignment="1" applyProtection="1">
      <alignment horizontal="left"/>
      <protection locked="0"/>
    </xf>
    <xf numFmtId="180" fontId="25" fillId="0" borderId="14" xfId="0" applyNumberFormat="1" applyFont="1" applyBorder="1" applyAlignment="1" applyProtection="1">
      <alignment horizontal="left"/>
      <protection locked="0"/>
    </xf>
    <xf numFmtId="180" fontId="25" fillId="0" borderId="15" xfId="0" applyFont="1" applyBorder="1" applyAlignment="1">
      <alignment/>
    </xf>
    <xf numFmtId="180" fontId="23" fillId="0" borderId="17" xfId="0" applyFont="1" applyBorder="1" applyAlignment="1">
      <alignment/>
    </xf>
    <xf numFmtId="180" fontId="19" fillId="0" borderId="18" xfId="0" applyFont="1" applyBorder="1" applyAlignment="1">
      <alignment/>
    </xf>
    <xf numFmtId="180" fontId="0" fillId="0" borderId="19" xfId="0" applyBorder="1" applyAlignment="1">
      <alignment/>
    </xf>
    <xf numFmtId="180" fontId="26" fillId="0" borderId="0" xfId="0" applyFont="1" applyAlignment="1">
      <alignment horizontal="right"/>
    </xf>
    <xf numFmtId="180" fontId="21" fillId="0" borderId="0" xfId="0" applyFont="1" applyAlignment="1">
      <alignment vertical="center"/>
    </xf>
    <xf numFmtId="180" fontId="26" fillId="0" borderId="0" xfId="0" applyFont="1" applyAlignment="1">
      <alignment/>
    </xf>
    <xf numFmtId="0" fontId="27" fillId="0" borderId="0" xfId="49" applyFont="1" applyAlignment="1">
      <alignment horizontal="left"/>
      <protection/>
    </xf>
    <xf numFmtId="187" fontId="15" fillId="0" borderId="10" xfId="49" applyNumberFormat="1" applyFont="1" applyBorder="1">
      <alignment/>
      <protection/>
    </xf>
    <xf numFmtId="0" fontId="15" fillId="0" borderId="10" xfId="49" applyNumberFormat="1" applyFont="1" applyBorder="1">
      <alignment/>
      <protection/>
    </xf>
    <xf numFmtId="0" fontId="10" fillId="0" borderId="10" xfId="49" applyFont="1" applyBorder="1">
      <alignment/>
      <protection/>
    </xf>
    <xf numFmtId="0" fontId="10" fillId="0" borderId="10" xfId="49" applyNumberFormat="1" applyFont="1" applyBorder="1">
      <alignment/>
      <protection/>
    </xf>
    <xf numFmtId="166" fontId="10" fillId="0" borderId="10" xfId="49" applyNumberFormat="1" applyFont="1" applyBorder="1">
      <alignment/>
      <protection/>
    </xf>
    <xf numFmtId="190" fontId="10" fillId="0" borderId="10" xfId="49" applyNumberFormat="1" applyFont="1" applyBorder="1">
      <alignment/>
      <protection/>
    </xf>
    <xf numFmtId="180" fontId="29" fillId="0" borderId="0" xfId="0" applyFont="1" applyAlignment="1">
      <alignment/>
    </xf>
    <xf numFmtId="180" fontId="0" fillId="0" borderId="0" xfId="0" applyFont="1" applyAlignment="1">
      <alignment/>
    </xf>
    <xf numFmtId="180" fontId="30" fillId="0" borderId="0" xfId="0" applyFont="1" applyAlignment="1">
      <alignment/>
    </xf>
    <xf numFmtId="180" fontId="24" fillId="0" borderId="0" xfId="0" applyFont="1" applyAlignment="1">
      <alignment horizontal="left"/>
    </xf>
    <xf numFmtId="180" fontId="21" fillId="0" borderId="0" xfId="0" applyFont="1" applyAlignment="1">
      <alignment horizontal="left"/>
    </xf>
    <xf numFmtId="180" fontId="65" fillId="0" borderId="0" xfId="0" applyFont="1" applyAlignment="1">
      <alignment horizontal="left" wrapText="1"/>
    </xf>
    <xf numFmtId="180" fontId="65" fillId="0" borderId="13" xfId="0" applyFont="1" applyBorder="1" applyAlignment="1">
      <alignment horizontal="left" wrapText="1"/>
    </xf>
    <xf numFmtId="180" fontId="25" fillId="0" borderId="17" xfId="0" applyNumberFormat="1" applyFont="1" applyBorder="1" applyAlignment="1" applyProtection="1">
      <alignment horizontal="left"/>
      <protection locked="0"/>
    </xf>
    <xf numFmtId="180" fontId="25" fillId="0" borderId="18" xfId="0" applyNumberFormat="1" applyFont="1" applyBorder="1" applyAlignment="1" applyProtection="1">
      <alignment horizontal="left"/>
      <protection locked="0"/>
    </xf>
    <xf numFmtId="180" fontId="25" fillId="0" borderId="19" xfId="0" applyNumberFormat="1" applyFont="1" applyBorder="1" applyAlignment="1" applyProtection="1">
      <alignment horizontal="left"/>
      <protection locked="0"/>
    </xf>
    <xf numFmtId="0" fontId="10" fillId="0" borderId="10" xfId="49" applyFont="1" applyBorder="1" applyAlignment="1">
      <alignment horizontal="center" vertical="center" wrapText="1"/>
      <protection/>
    </xf>
    <xf numFmtId="0" fontId="8" fillId="0" borderId="10" xfId="49" applyBorder="1" applyAlignment="1">
      <alignment horizontal="center" vertical="center"/>
      <protection/>
    </xf>
    <xf numFmtId="0" fontId="10" fillId="0" borderId="17" xfId="49" applyFont="1" applyBorder="1" applyAlignment="1">
      <alignment horizontal="center" vertical="center" wrapText="1"/>
      <protection/>
    </xf>
    <xf numFmtId="0" fontId="8" fillId="0" borderId="19" xfId="49" applyBorder="1" applyAlignment="1">
      <alignment horizontal="center" vertical="center" wrapText="1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Kablelis_rusiavimas1" xfId="47"/>
    <cellStyle name="Neutralus" xfId="48"/>
    <cellStyle name="Paprastas_Formula" xfId="49"/>
    <cellStyle name="Paprastas_rusiavimas1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zoomScalePageLayoutView="0" workbookViewId="0" topLeftCell="A4">
      <selection activeCell="J11" sqref="J11"/>
    </sheetView>
  </sheetViews>
  <sheetFormatPr defaultColWidth="9.00390625" defaultRowHeight="12.75"/>
  <cols>
    <col min="2" max="2" width="18.375" style="0" customWidth="1"/>
    <col min="3" max="3" width="18.625" style="0" customWidth="1"/>
    <col min="9" max="9" width="19.375" style="0" customWidth="1"/>
    <col min="10" max="10" width="18.00390625" style="0" customWidth="1"/>
  </cols>
  <sheetData>
    <row r="1" ht="18" customHeight="1"/>
    <row r="2" spans="2:7" ht="30.75" customHeight="1">
      <c r="B2" s="89" t="s">
        <v>70</v>
      </c>
      <c r="C2" s="90" t="s">
        <v>32</v>
      </c>
      <c r="D2" s="90"/>
      <c r="E2" s="90"/>
      <c r="F2" s="90"/>
      <c r="G2" s="90"/>
    </row>
    <row r="3" spans="2:7" ht="30.75" customHeight="1">
      <c r="B3" s="89"/>
      <c r="C3" s="61"/>
      <c r="D3" s="61"/>
      <c r="E3" s="61"/>
      <c r="F3" s="61"/>
      <c r="G3" s="61"/>
    </row>
    <row r="4" spans="2:9" ht="30.75" customHeight="1">
      <c r="B4" s="89" t="s">
        <v>75</v>
      </c>
      <c r="C4" s="91" t="s">
        <v>325</v>
      </c>
      <c r="D4" s="91"/>
      <c r="E4" s="91"/>
      <c r="F4" s="91"/>
      <c r="G4" s="91"/>
      <c r="H4" s="91"/>
      <c r="I4" s="91"/>
    </row>
    <row r="5" ht="18.75">
      <c r="J5" s="42" t="s">
        <v>74</v>
      </c>
    </row>
    <row r="6" spans="2:10" ht="27" customHeight="1">
      <c r="B6" s="77" t="s">
        <v>71</v>
      </c>
      <c r="C6" s="78" t="s">
        <v>327</v>
      </c>
      <c r="D6" s="60"/>
      <c r="E6" s="60"/>
      <c r="F6" s="60"/>
      <c r="G6" s="60"/>
      <c r="H6" s="60"/>
      <c r="I6" s="60"/>
      <c r="J6" s="59" t="s">
        <v>306</v>
      </c>
    </row>
    <row r="7" spans="2:10" ht="23.25">
      <c r="B7" s="79"/>
      <c r="C7" s="60"/>
      <c r="D7" s="60"/>
      <c r="E7" s="60"/>
      <c r="F7" s="60"/>
      <c r="G7" s="60"/>
      <c r="H7" s="60"/>
      <c r="I7" s="60"/>
      <c r="J7" s="59"/>
    </row>
    <row r="8" spans="2:10" ht="26.25">
      <c r="B8" s="77" t="s">
        <v>72</v>
      </c>
      <c r="C8" s="78" t="s">
        <v>328</v>
      </c>
      <c r="D8" s="60"/>
      <c r="E8" s="60"/>
      <c r="F8" s="60"/>
      <c r="G8" s="60"/>
      <c r="H8" s="60"/>
      <c r="I8" s="60"/>
      <c r="J8" s="59" t="s">
        <v>313</v>
      </c>
    </row>
    <row r="9" spans="2:10" ht="23.25">
      <c r="B9" s="79"/>
      <c r="C9" s="60"/>
      <c r="D9" s="60"/>
      <c r="E9" s="60"/>
      <c r="F9" s="60"/>
      <c r="G9" s="60"/>
      <c r="H9" s="60"/>
      <c r="I9" s="60"/>
      <c r="J9" s="59"/>
    </row>
    <row r="10" spans="2:10" ht="26.25">
      <c r="B10" s="77" t="s">
        <v>73</v>
      </c>
      <c r="C10" s="78" t="s">
        <v>329</v>
      </c>
      <c r="D10" s="60"/>
      <c r="E10" s="60"/>
      <c r="F10" s="60"/>
      <c r="G10" s="60"/>
      <c r="H10" s="60"/>
      <c r="I10" s="60"/>
      <c r="J10" s="59"/>
    </row>
    <row r="11" spans="2:10" ht="26.25">
      <c r="B11" s="60"/>
      <c r="C11" s="78" t="s">
        <v>326</v>
      </c>
      <c r="D11" s="60"/>
      <c r="E11" s="60"/>
      <c r="F11" s="60"/>
      <c r="G11" s="60"/>
      <c r="H11" s="60"/>
      <c r="I11" s="60"/>
      <c r="J11" s="59" t="s">
        <v>314</v>
      </c>
    </row>
    <row r="12" spans="3:10" ht="18.75">
      <c r="C12" s="41"/>
      <c r="J12" s="43"/>
    </row>
    <row r="13" spans="2:10" ht="84.75" customHeight="1">
      <c r="B13" s="92" t="s">
        <v>341</v>
      </c>
      <c r="C13" s="92"/>
      <c r="D13" s="92"/>
      <c r="E13" s="92"/>
      <c r="F13" s="92"/>
      <c r="G13" s="92"/>
      <c r="H13" s="92"/>
      <c r="I13" s="93"/>
      <c r="J13" s="59"/>
    </row>
    <row r="14" ht="15.75">
      <c r="J14" s="59"/>
    </row>
    <row r="15" spans="3:10" ht="27">
      <c r="C15" s="87" t="s">
        <v>315</v>
      </c>
      <c r="J15" s="59"/>
    </row>
    <row r="16" spans="2:10" ht="26.25">
      <c r="B16" s="77" t="s">
        <v>248</v>
      </c>
      <c r="C16" s="78" t="s">
        <v>342</v>
      </c>
      <c r="D16" s="78"/>
      <c r="E16" s="60"/>
      <c r="F16" s="60"/>
      <c r="J16" s="59" t="s">
        <v>330</v>
      </c>
    </row>
    <row r="17" spans="2:10" ht="26.25">
      <c r="B17" s="60"/>
      <c r="C17" s="78"/>
      <c r="D17" s="60"/>
      <c r="E17" s="60"/>
      <c r="F17" s="60"/>
      <c r="J17" s="59"/>
    </row>
    <row r="18" spans="2:10" ht="26.25">
      <c r="B18" s="77" t="s">
        <v>295</v>
      </c>
      <c r="C18" s="78" t="s">
        <v>249</v>
      </c>
      <c r="D18" s="78"/>
      <c r="E18" s="60"/>
      <c r="J18" s="59"/>
    </row>
    <row r="19" spans="2:10" ht="26.25">
      <c r="B19" s="60"/>
      <c r="C19" s="78" t="s">
        <v>296</v>
      </c>
      <c r="D19" s="60"/>
      <c r="E19" s="60"/>
      <c r="J19" s="59"/>
    </row>
    <row r="20" spans="3:10" ht="26.25">
      <c r="C20" s="78" t="s">
        <v>297</v>
      </c>
      <c r="D20" s="60"/>
      <c r="E20" s="60"/>
      <c r="J20" s="59" t="s">
        <v>330</v>
      </c>
    </row>
    <row r="24" ht="13.5">
      <c r="B24" s="88"/>
    </row>
  </sheetData>
  <sheetProtection/>
  <mergeCells count="3">
    <mergeCell ref="C2:G2"/>
    <mergeCell ref="C4:I4"/>
    <mergeCell ref="B13:I1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M18"/>
  <sheetViews>
    <sheetView zoomScalePageLayoutView="0" workbookViewId="0" topLeftCell="A1">
      <selection activeCell="G28" sqref="G28"/>
    </sheetView>
  </sheetViews>
  <sheetFormatPr defaultColWidth="9.00390625" defaultRowHeight="12.75"/>
  <cols>
    <col min="3" max="3" width="22.00390625" style="0" customWidth="1"/>
  </cols>
  <sheetData>
    <row r="3" spans="3:13" ht="23.25">
      <c r="C3" s="94" t="s">
        <v>0</v>
      </c>
      <c r="D3" s="95"/>
      <c r="E3" s="95"/>
      <c r="F3" s="95"/>
      <c r="G3" s="95"/>
      <c r="H3" s="95"/>
      <c r="I3" s="95"/>
      <c r="J3" s="95"/>
      <c r="K3" s="95"/>
      <c r="L3" s="95"/>
      <c r="M3" s="96"/>
    </row>
    <row r="4" spans="2:13" ht="29.25" customHeight="1">
      <c r="B4" s="62"/>
      <c r="C4" s="71" t="s">
        <v>301</v>
      </c>
      <c r="D4" s="62"/>
      <c r="E4" s="62"/>
      <c r="F4" s="62"/>
      <c r="G4" s="62"/>
      <c r="H4" s="62"/>
      <c r="I4" s="64"/>
      <c r="J4" s="64"/>
      <c r="K4" s="64"/>
      <c r="L4" s="64"/>
      <c r="M4" s="65"/>
    </row>
    <row r="5" spans="2:13" ht="23.25">
      <c r="B5" s="62"/>
      <c r="C5" s="71" t="s">
        <v>27</v>
      </c>
      <c r="D5" s="62"/>
      <c r="E5" s="62"/>
      <c r="F5" s="62"/>
      <c r="G5" s="62"/>
      <c r="H5" s="62"/>
      <c r="I5" s="64"/>
      <c r="J5" s="64"/>
      <c r="K5" s="64"/>
      <c r="L5" s="64"/>
      <c r="M5" s="65"/>
    </row>
    <row r="6" spans="2:13" ht="23.25">
      <c r="B6" s="62"/>
      <c r="C6" s="71" t="s">
        <v>302</v>
      </c>
      <c r="D6" s="62"/>
      <c r="E6" s="62"/>
      <c r="F6" s="62"/>
      <c r="G6" s="62"/>
      <c r="H6" s="62"/>
      <c r="I6" s="64"/>
      <c r="J6" s="64"/>
      <c r="K6" s="64"/>
      <c r="L6" s="64"/>
      <c r="M6" s="65"/>
    </row>
    <row r="7" spans="2:13" ht="23.25">
      <c r="B7" s="62"/>
      <c r="C7" s="71" t="s">
        <v>76</v>
      </c>
      <c r="D7" s="62"/>
      <c r="E7" s="62"/>
      <c r="F7" s="62"/>
      <c r="G7" s="62"/>
      <c r="H7" s="62"/>
      <c r="I7" s="64"/>
      <c r="J7" s="64"/>
      <c r="K7" s="64"/>
      <c r="L7" s="64"/>
      <c r="M7" s="65"/>
    </row>
    <row r="8" spans="2:13" ht="23.25">
      <c r="B8" s="62"/>
      <c r="C8" s="72" t="s">
        <v>77</v>
      </c>
      <c r="D8" s="73"/>
      <c r="E8" s="73"/>
      <c r="F8" s="73"/>
      <c r="G8" s="73"/>
      <c r="H8" s="73"/>
      <c r="I8" s="69"/>
      <c r="J8" s="69"/>
      <c r="K8" s="69"/>
      <c r="L8" s="69"/>
      <c r="M8" s="70"/>
    </row>
    <row r="12" spans="3:8" ht="25.5">
      <c r="C12" s="74" t="s">
        <v>316</v>
      </c>
      <c r="D12" s="75"/>
      <c r="E12" s="75"/>
      <c r="F12" s="75"/>
      <c r="G12" s="75"/>
      <c r="H12" s="76"/>
    </row>
    <row r="13" spans="3:8" ht="13.5">
      <c r="C13" s="63"/>
      <c r="D13" s="64"/>
      <c r="E13" s="64"/>
      <c r="F13" s="64"/>
      <c r="G13" s="64"/>
      <c r="H13" s="65"/>
    </row>
    <row r="14" spans="3:8" ht="25.5">
      <c r="C14" s="66" t="s">
        <v>317</v>
      </c>
      <c r="D14" s="67" t="s">
        <v>318</v>
      </c>
      <c r="E14" s="64"/>
      <c r="F14" s="64"/>
      <c r="G14" s="64"/>
      <c r="H14" s="65"/>
    </row>
    <row r="15" spans="3:8" ht="25.5">
      <c r="C15" s="66" t="s">
        <v>319</v>
      </c>
      <c r="D15" s="67" t="s">
        <v>320</v>
      </c>
      <c r="E15" s="64"/>
      <c r="F15" s="64"/>
      <c r="G15" s="64"/>
      <c r="H15" s="65"/>
    </row>
    <row r="16" spans="3:8" ht="25.5">
      <c r="C16" s="66" t="s">
        <v>321</v>
      </c>
      <c r="D16" s="67" t="s">
        <v>322</v>
      </c>
      <c r="E16" s="64"/>
      <c r="F16" s="64"/>
      <c r="G16" s="64"/>
      <c r="H16" s="65"/>
    </row>
    <row r="17" spans="3:8" ht="25.5">
      <c r="C17" s="66" t="s">
        <v>323</v>
      </c>
      <c r="D17" s="67" t="s">
        <v>324</v>
      </c>
      <c r="E17" s="64"/>
      <c r="F17" s="64"/>
      <c r="G17" s="64"/>
      <c r="H17" s="65"/>
    </row>
    <row r="18" spans="3:8" ht="13.5">
      <c r="C18" s="68"/>
      <c r="D18" s="69"/>
      <c r="E18" s="69"/>
      <c r="F18" s="69"/>
      <c r="G18" s="69"/>
      <c r="H18" s="70"/>
    </row>
  </sheetData>
  <sheetProtection/>
  <mergeCells count="1">
    <mergeCell ref="C3:M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2:H48"/>
  <sheetViews>
    <sheetView zoomScale="115" zoomScaleNormal="115" zoomScalePageLayoutView="0" workbookViewId="0" topLeftCell="A34">
      <selection activeCell="F14" sqref="F14"/>
    </sheetView>
  </sheetViews>
  <sheetFormatPr defaultColWidth="8.625" defaultRowHeight="12.75"/>
  <cols>
    <col min="1" max="1" width="18.00390625" style="1" customWidth="1"/>
    <col min="2" max="2" width="12.875" style="1" customWidth="1"/>
    <col min="3" max="3" width="11.00390625" style="1" customWidth="1"/>
    <col min="4" max="4" width="8.625" style="1" customWidth="1"/>
    <col min="5" max="5" width="12.625" style="1" customWidth="1"/>
    <col min="6" max="6" width="13.875" style="1" customWidth="1"/>
    <col min="7" max="7" width="5.25390625" style="1" customWidth="1"/>
    <col min="8" max="8" width="21.50390625" style="19" customWidth="1"/>
    <col min="9" max="16384" width="8.625" style="1" customWidth="1"/>
  </cols>
  <sheetData>
    <row r="2" ht="15">
      <c r="D2" s="2" t="s">
        <v>32</v>
      </c>
    </row>
    <row r="4" spans="1:7" ht="15">
      <c r="A4" s="2" t="s">
        <v>0</v>
      </c>
      <c r="B4" s="3"/>
      <c r="C4" s="3"/>
      <c r="D4" s="3"/>
      <c r="E4" s="3"/>
      <c r="F4" s="3"/>
      <c r="G4" s="3"/>
    </row>
    <row r="5" spans="1:7" ht="15">
      <c r="A5" s="3"/>
      <c r="B5" s="2" t="s">
        <v>301</v>
      </c>
      <c r="C5" s="3"/>
      <c r="D5" s="3"/>
      <c r="E5" s="3"/>
      <c r="F5" s="3"/>
      <c r="G5" s="3"/>
    </row>
    <row r="6" spans="1:7" ht="15">
      <c r="A6" s="3"/>
      <c r="B6" s="2" t="s">
        <v>27</v>
      </c>
      <c r="C6" s="3"/>
      <c r="D6" s="3"/>
      <c r="E6" s="3"/>
      <c r="F6" s="3"/>
      <c r="G6" s="3"/>
    </row>
    <row r="7" spans="1:7" ht="15">
      <c r="A7" s="3"/>
      <c r="B7" s="2" t="s">
        <v>302</v>
      </c>
      <c r="C7" s="3"/>
      <c r="D7" s="3"/>
      <c r="E7" s="3"/>
      <c r="F7" s="3"/>
      <c r="G7" s="3"/>
    </row>
    <row r="8" spans="1:7" ht="15">
      <c r="A8" s="3"/>
      <c r="B8" s="2" t="s">
        <v>76</v>
      </c>
      <c r="C8" s="3"/>
      <c r="D8" s="3"/>
      <c r="E8" s="3"/>
      <c r="F8" s="3"/>
      <c r="G8" s="3"/>
    </row>
    <row r="9" spans="1:7" ht="15">
      <c r="A9" s="3"/>
      <c r="B9" s="2" t="s">
        <v>77</v>
      </c>
      <c r="C9" s="3"/>
      <c r="D9" s="3"/>
      <c r="E9" s="3"/>
      <c r="F9" s="3"/>
      <c r="G9" s="3"/>
    </row>
    <row r="10" spans="1:7" ht="15">
      <c r="A10" s="2" t="s">
        <v>28</v>
      </c>
      <c r="B10" s="3"/>
      <c r="C10" s="3"/>
      <c r="D10" s="3"/>
      <c r="E10" s="3"/>
      <c r="F10" s="3"/>
      <c r="G10" s="3"/>
    </row>
    <row r="11" spans="1:8" ht="15.75">
      <c r="A11" s="3"/>
      <c r="D11" s="3"/>
      <c r="E11" s="3"/>
      <c r="F11" s="3"/>
      <c r="G11" s="3"/>
      <c r="H11" s="21" t="s">
        <v>46</v>
      </c>
    </row>
    <row r="12" spans="3:8" ht="15" customHeight="1">
      <c r="C12" s="18" t="s">
        <v>29</v>
      </c>
      <c r="D12" s="12">
        <v>15.78</v>
      </c>
      <c r="E12" s="12">
        <v>29.97</v>
      </c>
      <c r="F12" s="13"/>
      <c r="H12" s="20" t="str">
        <f>IF(F12=0," ",IF(F12=D12+E12,"Puiku!","Klaida"))</f>
        <v> </v>
      </c>
    </row>
    <row r="13" spans="4:6" ht="15">
      <c r="D13" s="4"/>
      <c r="E13" s="4"/>
      <c r="F13" s="11"/>
    </row>
    <row r="14" spans="3:8" ht="18">
      <c r="C14" s="18" t="s">
        <v>30</v>
      </c>
      <c r="D14" s="12">
        <v>98.94</v>
      </c>
      <c r="E14" s="12">
        <v>69.35</v>
      </c>
      <c r="F14" s="14"/>
      <c r="H14" s="20" t="str">
        <f>IF(F14=0," ",IF(F14=D14-E14,"Puiku!","Klaida"))</f>
        <v> </v>
      </c>
    </row>
    <row r="16" spans="3:8" ht="18">
      <c r="C16" s="18" t="s">
        <v>31</v>
      </c>
      <c r="D16" s="12">
        <v>56.75</v>
      </c>
      <c r="E16" s="12">
        <v>98.92</v>
      </c>
      <c r="F16" s="14"/>
      <c r="H16" s="20" t="str">
        <f>IF(F16=0," ",IF(F16=D16*E16,"Puiku!","Klaida"))</f>
        <v> </v>
      </c>
    </row>
    <row r="18" spans="3:8" ht="18">
      <c r="C18" s="15" t="s">
        <v>33</v>
      </c>
      <c r="D18" s="12">
        <v>32.72</v>
      </c>
      <c r="E18" s="12">
        <v>0.08</v>
      </c>
      <c r="F18" s="14"/>
      <c r="H18" s="20" t="str">
        <f>IF(F18=0," ",IF(F18=D18/E18,"Puiku!","Klaida"))</f>
        <v> </v>
      </c>
    </row>
    <row r="19" spans="4:6" ht="15">
      <c r="D19" s="4"/>
      <c r="E19" s="4"/>
      <c r="F19" s="11"/>
    </row>
    <row r="20" ht="15">
      <c r="A20" s="3" t="s">
        <v>34</v>
      </c>
    </row>
    <row r="21" ht="14.25">
      <c r="B21" s="16" t="s">
        <v>35</v>
      </c>
    </row>
    <row r="22" spans="3:8" ht="18">
      <c r="C22" s="3">
        <v>37</v>
      </c>
      <c r="D22" s="3">
        <v>69</v>
      </c>
      <c r="E22" s="3">
        <v>45</v>
      </c>
      <c r="F22" s="14"/>
      <c r="H22" s="20" t="str">
        <f>IF(F22=0," ",IF(F22=C22+D22*E22,"Puiku!","Klaida"))</f>
        <v> </v>
      </c>
    </row>
    <row r="23" ht="14.25">
      <c r="B23" s="17" t="s">
        <v>36</v>
      </c>
    </row>
    <row r="24" spans="3:8" ht="18">
      <c r="C24" s="3">
        <v>97.65</v>
      </c>
      <c r="D24" s="3">
        <v>36.78</v>
      </c>
      <c r="E24" s="3">
        <v>52.98</v>
      </c>
      <c r="F24" s="14"/>
      <c r="H24" s="20" t="str">
        <f>IF(F24=0," ",IF(F24=C24+D24-E24,"Puiku!","Klaida"))</f>
        <v> </v>
      </c>
    </row>
    <row r="25" ht="14.25">
      <c r="B25" s="17" t="s">
        <v>37</v>
      </c>
    </row>
    <row r="26" spans="3:8" ht="18">
      <c r="C26" s="3">
        <v>1024</v>
      </c>
      <c r="D26" s="3">
        <v>17</v>
      </c>
      <c r="E26" s="3">
        <v>64</v>
      </c>
      <c r="F26" s="14"/>
      <c r="H26" s="20" t="str">
        <f>IF(F26=0," ",IF(F26=C26*D26/E26,"Puiku!","Klaida"))</f>
        <v> </v>
      </c>
    </row>
    <row r="27" ht="14.25">
      <c r="A27" s="16" t="s">
        <v>45</v>
      </c>
    </row>
    <row r="28" spans="2:8" ht="18">
      <c r="B28" s="3">
        <v>3.7</v>
      </c>
      <c r="C28" s="3">
        <v>10.56</v>
      </c>
      <c r="D28" s="4">
        <v>5.12</v>
      </c>
      <c r="E28" s="4">
        <v>8.34</v>
      </c>
      <c r="F28" s="14"/>
      <c r="H28" s="20" t="str">
        <f>IF(F28=0," ",IF(F28=B28*C28+D28*E28,"Puiku!","Klaida"))</f>
        <v> </v>
      </c>
    </row>
    <row r="29" ht="14.25">
      <c r="A29" s="16" t="s">
        <v>38</v>
      </c>
    </row>
    <row r="30" spans="2:8" ht="18">
      <c r="B30" s="3"/>
      <c r="C30" s="3">
        <v>97.45</v>
      </c>
      <c r="D30" s="4">
        <v>5.93</v>
      </c>
      <c r="E30" s="4">
        <v>41.89</v>
      </c>
      <c r="F30" s="14"/>
      <c r="H30" s="20" t="str">
        <f>IF(F30=0," ",IF(F30=C30*(D30+E30),"Puiku!","Klaida"))</f>
        <v> </v>
      </c>
    </row>
    <row r="31" ht="14.25">
      <c r="A31" s="16" t="s">
        <v>39</v>
      </c>
    </row>
    <row r="32" spans="2:8" ht="18">
      <c r="B32" s="3">
        <v>3</v>
      </c>
      <c r="C32" s="3">
        <v>10</v>
      </c>
      <c r="D32" s="4">
        <v>5</v>
      </c>
      <c r="E32" s="4">
        <v>8</v>
      </c>
      <c r="F32" s="14"/>
      <c r="H32" s="20" t="str">
        <f>IF(F32=0," ",IF(F32=(B32+C32)*(D32+E32),"Puiku!","Klaida"))</f>
        <v> </v>
      </c>
    </row>
    <row r="34" spans="2:5" ht="15">
      <c r="B34" s="17" t="s">
        <v>40</v>
      </c>
      <c r="E34" s="3">
        <v>27.54</v>
      </c>
    </row>
    <row r="35" spans="3:8" ht="18">
      <c r="C35" s="3">
        <v>78.59</v>
      </c>
      <c r="F35" s="14"/>
      <c r="H35" s="20" t="str">
        <f>IF(F35=0," ",IF(F35=C35+D36-E34,"Puiku","Klaida"))</f>
        <v> </v>
      </c>
    </row>
    <row r="36" ht="15">
      <c r="D36" s="3">
        <v>46.95</v>
      </c>
    </row>
    <row r="38" ht="14.25">
      <c r="B38" s="1" t="s">
        <v>41</v>
      </c>
    </row>
    <row r="39" spans="3:8" ht="18">
      <c r="C39" s="3">
        <v>6.72</v>
      </c>
      <c r="D39" s="3">
        <v>4.27</v>
      </c>
      <c r="E39" s="3">
        <v>9.64</v>
      </c>
      <c r="F39" s="14"/>
      <c r="H39" s="20" t="str">
        <f>IF(F39=0," ",IF(F39=5*C39+2.7*D39-3*E39,"Puiku!","Klaida"))</f>
        <v> </v>
      </c>
    </row>
    <row r="41" spans="2:5" ht="15">
      <c r="B41" s="1" t="s">
        <v>42</v>
      </c>
      <c r="E41" s="3">
        <v>128</v>
      </c>
    </row>
    <row r="42" spans="3:8" ht="18">
      <c r="C42" s="3">
        <v>567.39</v>
      </c>
      <c r="D42" s="3">
        <v>879.34</v>
      </c>
      <c r="F42" s="14"/>
      <c r="H42" s="20" t="str">
        <f>IF(F42=0," ",IF(F42=7*(C42+D42/E41),"Puiku!","Klaida"))</f>
        <v> </v>
      </c>
    </row>
    <row r="44" ht="14.25">
      <c r="B44" s="1" t="s">
        <v>43</v>
      </c>
    </row>
    <row r="45" spans="3:8" ht="18">
      <c r="C45" s="3">
        <v>479.87</v>
      </c>
      <c r="D45" s="3">
        <v>37.65</v>
      </c>
      <c r="E45" s="3">
        <v>49.71</v>
      </c>
      <c r="F45" s="14"/>
      <c r="H45" s="20" t="str">
        <f>IF(F45=0," ",IF(F45=2.9*C45/(D45+E45),"Puiku!","Klaida"))</f>
        <v> </v>
      </c>
    </row>
    <row r="47" ht="14.25">
      <c r="B47" s="1" t="s">
        <v>44</v>
      </c>
    </row>
    <row r="48" spans="3:8" ht="18">
      <c r="C48" s="3">
        <v>56</v>
      </c>
      <c r="D48" s="3">
        <v>34</v>
      </c>
      <c r="E48" s="3">
        <v>8</v>
      </c>
      <c r="F48" s="14"/>
      <c r="H48" s="20" t="str">
        <f>IF(F48=0," ",IF(F48=(C48-D48)/(D48-E48),"Puiku!","Klaida"))</f>
        <v> </v>
      </c>
    </row>
  </sheetData>
  <sheetProtection/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11"/>
  <sheetViews>
    <sheetView zoomScalePageLayoutView="0" workbookViewId="0" topLeftCell="A121">
      <selection activeCell="F207" sqref="F207"/>
    </sheetView>
  </sheetViews>
  <sheetFormatPr defaultColWidth="8.00390625" defaultRowHeight="12.75"/>
  <cols>
    <col min="1" max="1" width="5.375" style="33" customWidth="1"/>
    <col min="2" max="2" width="13.375" style="28" customWidth="1"/>
    <col min="3" max="3" width="17.25390625" style="28" customWidth="1"/>
    <col min="4" max="4" width="5.50390625" style="28" customWidth="1"/>
    <col min="5" max="5" width="8.50390625" style="28" customWidth="1"/>
    <col min="6" max="6" width="12.50390625" style="28" customWidth="1"/>
    <col min="7" max="7" width="4.375" style="28" customWidth="1"/>
    <col min="8" max="8" width="25.625" style="28" customWidth="1"/>
    <col min="9" max="16384" width="8.00390625" style="28" customWidth="1"/>
  </cols>
  <sheetData>
    <row r="1" ht="12.75">
      <c r="E1" s="29"/>
    </row>
    <row r="2" ht="15">
      <c r="B2" s="30" t="s">
        <v>47</v>
      </c>
    </row>
    <row r="3" spans="2:3" ht="12.75">
      <c r="B3" s="31" t="s">
        <v>247</v>
      </c>
      <c r="C3" s="29"/>
    </row>
    <row r="5" spans="1:8" s="33" customFormat="1" ht="15.75">
      <c r="A5" s="32" t="s">
        <v>48</v>
      </c>
      <c r="B5" s="32" t="s">
        <v>49</v>
      </c>
      <c r="C5" s="32" t="s">
        <v>50</v>
      </c>
      <c r="D5" s="32" t="s">
        <v>3</v>
      </c>
      <c r="E5" s="32" t="s">
        <v>51</v>
      </c>
      <c r="F5" s="32" t="s">
        <v>26</v>
      </c>
      <c r="H5" s="21" t="s">
        <v>46</v>
      </c>
    </row>
    <row r="6" spans="1:8" ht="18">
      <c r="A6" s="32">
        <v>1</v>
      </c>
      <c r="B6" s="34" t="s">
        <v>52</v>
      </c>
      <c r="C6" s="34" t="s">
        <v>53</v>
      </c>
      <c r="D6" s="34">
        <v>18</v>
      </c>
      <c r="E6" s="35">
        <v>13.15</v>
      </c>
      <c r="F6" s="35"/>
      <c r="H6" s="20" t="str">
        <f>IF(F6=0," ",IF(F6=D6*E6,"Puiku!","Klaida"))</f>
        <v> </v>
      </c>
    </row>
    <row r="7" spans="1:8" ht="18">
      <c r="A7" s="32">
        <v>2</v>
      </c>
      <c r="B7" s="34" t="s">
        <v>52</v>
      </c>
      <c r="C7" s="34" t="s">
        <v>54</v>
      </c>
      <c r="D7" s="34">
        <v>20</v>
      </c>
      <c r="E7" s="37">
        <v>11.17</v>
      </c>
      <c r="F7" s="35"/>
      <c r="H7" s="20" t="str">
        <f aca="true" t="shared" si="0" ref="H7:H70">IF(F7=0," ",IF(F7=D7*E7,"Puiku!","Klaida"))</f>
        <v> </v>
      </c>
    </row>
    <row r="8" spans="1:8" ht="18">
      <c r="A8" s="32">
        <v>3</v>
      </c>
      <c r="B8" s="34" t="s">
        <v>52</v>
      </c>
      <c r="C8" s="34" t="s">
        <v>55</v>
      </c>
      <c r="D8" s="34">
        <v>15</v>
      </c>
      <c r="E8" s="35">
        <v>9.19</v>
      </c>
      <c r="F8" s="35"/>
      <c r="H8" s="20" t="str">
        <f t="shared" si="0"/>
        <v> </v>
      </c>
    </row>
    <row r="9" spans="1:8" ht="18">
      <c r="A9" s="32">
        <v>4</v>
      </c>
      <c r="B9" s="34" t="s">
        <v>56</v>
      </c>
      <c r="C9" s="34" t="s">
        <v>57</v>
      </c>
      <c r="D9" s="34">
        <v>24</v>
      </c>
      <c r="E9" s="37">
        <v>7.21</v>
      </c>
      <c r="F9" s="35"/>
      <c r="H9" s="20" t="str">
        <f t="shared" si="0"/>
        <v> </v>
      </c>
    </row>
    <row r="10" spans="1:8" ht="18">
      <c r="A10" s="32">
        <v>5</v>
      </c>
      <c r="B10" s="34" t="s">
        <v>52</v>
      </c>
      <c r="C10" s="34" t="s">
        <v>58</v>
      </c>
      <c r="D10" s="34">
        <v>12</v>
      </c>
      <c r="E10" s="35">
        <v>5.23</v>
      </c>
      <c r="F10" s="35"/>
      <c r="H10" s="20" t="str">
        <f t="shared" si="0"/>
        <v> </v>
      </c>
    </row>
    <row r="11" spans="1:8" ht="18">
      <c r="A11" s="32">
        <v>6</v>
      </c>
      <c r="B11" s="34" t="s">
        <v>59</v>
      </c>
      <c r="C11" s="34" t="s">
        <v>60</v>
      </c>
      <c r="D11" s="36">
        <v>21</v>
      </c>
      <c r="E11" s="37">
        <v>3.25</v>
      </c>
      <c r="F11" s="35"/>
      <c r="H11" s="20" t="str">
        <f t="shared" si="0"/>
        <v> </v>
      </c>
    </row>
    <row r="12" spans="1:8" ht="18">
      <c r="A12" s="32">
        <v>7</v>
      </c>
      <c r="B12" s="36" t="s">
        <v>61</v>
      </c>
      <c r="C12" s="36" t="s">
        <v>60</v>
      </c>
      <c r="D12" s="36">
        <v>24</v>
      </c>
      <c r="E12" s="38">
        <v>4.03</v>
      </c>
      <c r="F12" s="35"/>
      <c r="H12" s="20" t="str">
        <f t="shared" si="0"/>
        <v> </v>
      </c>
    </row>
    <row r="13" spans="1:8" ht="18">
      <c r="A13" s="32">
        <v>8</v>
      </c>
      <c r="B13" s="34" t="s">
        <v>59</v>
      </c>
      <c r="C13" s="34" t="s">
        <v>62</v>
      </c>
      <c r="D13" s="34">
        <v>14</v>
      </c>
      <c r="E13" s="35">
        <v>2.25</v>
      </c>
      <c r="F13" s="35"/>
      <c r="H13" s="20" t="str">
        <f t="shared" si="0"/>
        <v> </v>
      </c>
    </row>
    <row r="14" spans="1:8" ht="18">
      <c r="A14" s="32">
        <v>9</v>
      </c>
      <c r="B14" s="39" t="s">
        <v>61</v>
      </c>
      <c r="C14" s="34" t="s">
        <v>63</v>
      </c>
      <c r="D14" s="34">
        <v>33</v>
      </c>
      <c r="E14" s="35">
        <v>2.9</v>
      </c>
      <c r="F14" s="35"/>
      <c r="H14" s="20" t="str">
        <f t="shared" si="0"/>
        <v> </v>
      </c>
    </row>
    <row r="15" spans="1:8" ht="18">
      <c r="A15" s="32">
        <v>10</v>
      </c>
      <c r="B15" s="34" t="s">
        <v>59</v>
      </c>
      <c r="C15" s="34" t="s">
        <v>63</v>
      </c>
      <c r="D15" s="36">
        <v>38</v>
      </c>
      <c r="E15" s="38">
        <v>4.9</v>
      </c>
      <c r="F15" s="35"/>
      <c r="H15" s="20" t="str">
        <f t="shared" si="0"/>
        <v> </v>
      </c>
    </row>
    <row r="16" spans="1:8" ht="18">
      <c r="A16" s="32">
        <v>11</v>
      </c>
      <c r="B16" s="34" t="s">
        <v>52</v>
      </c>
      <c r="C16" s="34" t="s">
        <v>64</v>
      </c>
      <c r="D16" s="34">
        <v>50</v>
      </c>
      <c r="E16" s="35">
        <v>3.4</v>
      </c>
      <c r="F16" s="35"/>
      <c r="H16" s="20" t="str">
        <f t="shared" si="0"/>
        <v> </v>
      </c>
    </row>
    <row r="17" spans="1:8" ht="18">
      <c r="A17" s="32">
        <v>12</v>
      </c>
      <c r="B17" s="34" t="s">
        <v>65</v>
      </c>
      <c r="C17" s="34" t="s">
        <v>66</v>
      </c>
      <c r="D17" s="34">
        <v>19</v>
      </c>
      <c r="E17" s="35">
        <v>15.4</v>
      </c>
      <c r="F17" s="35"/>
      <c r="H17" s="20" t="str">
        <f t="shared" si="0"/>
        <v> </v>
      </c>
    </row>
    <row r="18" spans="1:8" ht="18">
      <c r="A18" s="32">
        <v>13</v>
      </c>
      <c r="B18" s="34" t="s">
        <v>65</v>
      </c>
      <c r="C18" s="34" t="s">
        <v>67</v>
      </c>
      <c r="D18" s="34">
        <v>15</v>
      </c>
      <c r="E18" s="35">
        <v>10.5</v>
      </c>
      <c r="F18" s="35"/>
      <c r="H18" s="20" t="str">
        <f t="shared" si="0"/>
        <v> </v>
      </c>
    </row>
    <row r="19" spans="1:8" ht="18">
      <c r="A19" s="32">
        <v>14</v>
      </c>
      <c r="B19" s="34" t="s">
        <v>52</v>
      </c>
      <c r="C19" s="34" t="s">
        <v>68</v>
      </c>
      <c r="D19" s="34">
        <v>26</v>
      </c>
      <c r="E19" s="35">
        <v>4.5</v>
      </c>
      <c r="F19" s="35"/>
      <c r="H19" s="20" t="str">
        <f t="shared" si="0"/>
        <v> </v>
      </c>
    </row>
    <row r="20" spans="1:8" ht="18" customHeight="1">
      <c r="A20" s="32">
        <v>15</v>
      </c>
      <c r="B20" s="34" t="s">
        <v>56</v>
      </c>
      <c r="C20" s="34" t="s">
        <v>69</v>
      </c>
      <c r="D20" s="34">
        <v>14</v>
      </c>
      <c r="E20" s="35">
        <v>12.9</v>
      </c>
      <c r="F20" s="35"/>
      <c r="H20" s="20" t="str">
        <f t="shared" si="0"/>
        <v> </v>
      </c>
    </row>
    <row r="21" spans="1:8" ht="18" customHeight="1">
      <c r="A21" s="32">
        <v>16</v>
      </c>
      <c r="B21" s="34" t="s">
        <v>56</v>
      </c>
      <c r="C21" s="34" t="s">
        <v>69</v>
      </c>
      <c r="D21" s="34">
        <v>14</v>
      </c>
      <c r="E21" s="35">
        <v>12.9</v>
      </c>
      <c r="F21" s="35"/>
      <c r="H21" s="20" t="str">
        <f t="shared" si="0"/>
        <v> </v>
      </c>
    </row>
    <row r="22" spans="1:8" ht="18" customHeight="1">
      <c r="A22" s="32">
        <v>17</v>
      </c>
      <c r="B22" s="34" t="s">
        <v>65</v>
      </c>
      <c r="C22" s="34" t="s">
        <v>78</v>
      </c>
      <c r="D22" s="34">
        <v>15</v>
      </c>
      <c r="E22" s="35">
        <v>16.5</v>
      </c>
      <c r="F22" s="35"/>
      <c r="H22" s="20" t="str">
        <f t="shared" si="0"/>
        <v> </v>
      </c>
    </row>
    <row r="23" spans="1:8" ht="18" customHeight="1">
      <c r="A23" s="32">
        <v>18</v>
      </c>
      <c r="B23" s="34" t="s">
        <v>65</v>
      </c>
      <c r="C23" s="34" t="s">
        <v>79</v>
      </c>
      <c r="D23" s="34">
        <v>32</v>
      </c>
      <c r="E23" s="35">
        <v>15.2</v>
      </c>
      <c r="F23" s="35"/>
      <c r="H23" s="20" t="str">
        <f t="shared" si="0"/>
        <v> </v>
      </c>
    </row>
    <row r="24" spans="1:8" ht="18" customHeight="1">
      <c r="A24" s="32">
        <v>19</v>
      </c>
      <c r="B24" s="34" t="s">
        <v>59</v>
      </c>
      <c r="C24" s="34" t="s">
        <v>80</v>
      </c>
      <c r="D24" s="34">
        <v>17</v>
      </c>
      <c r="E24" s="35">
        <v>3.65</v>
      </c>
      <c r="F24" s="35"/>
      <c r="H24" s="20" t="str">
        <f t="shared" si="0"/>
        <v> </v>
      </c>
    </row>
    <row r="25" spans="1:8" ht="18" customHeight="1">
      <c r="A25" s="32">
        <v>20</v>
      </c>
      <c r="B25" s="34" t="s">
        <v>61</v>
      </c>
      <c r="C25" s="34" t="s">
        <v>80</v>
      </c>
      <c r="D25" s="34">
        <v>17</v>
      </c>
      <c r="E25" s="35">
        <v>3.56</v>
      </c>
      <c r="F25" s="35"/>
      <c r="H25" s="20" t="str">
        <f t="shared" si="0"/>
        <v> </v>
      </c>
    </row>
    <row r="26" spans="1:8" ht="18" customHeight="1">
      <c r="A26" s="32">
        <v>21</v>
      </c>
      <c r="B26" s="34" t="s">
        <v>61</v>
      </c>
      <c r="C26" s="34" t="s">
        <v>81</v>
      </c>
      <c r="D26" s="34">
        <v>19</v>
      </c>
      <c r="E26" s="35">
        <v>3.33</v>
      </c>
      <c r="F26" s="35"/>
      <c r="H26" s="20" t="str">
        <f t="shared" si="0"/>
        <v> </v>
      </c>
    </row>
    <row r="27" spans="1:8" ht="18" customHeight="1">
      <c r="A27" s="32">
        <v>22</v>
      </c>
      <c r="B27" s="34" t="s">
        <v>59</v>
      </c>
      <c r="C27" s="34" t="s">
        <v>82</v>
      </c>
      <c r="D27" s="34">
        <v>16</v>
      </c>
      <c r="E27" s="35">
        <v>3.5</v>
      </c>
      <c r="F27" s="35"/>
      <c r="H27" s="20" t="str">
        <f t="shared" si="0"/>
        <v> </v>
      </c>
    </row>
    <row r="28" spans="1:8" ht="18" customHeight="1">
      <c r="A28" s="32">
        <v>23</v>
      </c>
      <c r="B28" s="34" t="s">
        <v>59</v>
      </c>
      <c r="C28" s="34" t="s">
        <v>83</v>
      </c>
      <c r="D28" s="34">
        <v>21</v>
      </c>
      <c r="E28" s="35">
        <v>2.26</v>
      </c>
      <c r="F28" s="35"/>
      <c r="H28" s="20" t="str">
        <f t="shared" si="0"/>
        <v> </v>
      </c>
    </row>
    <row r="29" spans="1:8" ht="18" customHeight="1">
      <c r="A29" s="32">
        <v>24</v>
      </c>
      <c r="B29" s="34" t="s">
        <v>61</v>
      </c>
      <c r="C29" s="34" t="s">
        <v>84</v>
      </c>
      <c r="D29" s="34">
        <v>18</v>
      </c>
      <c r="E29" s="35">
        <v>2.99</v>
      </c>
      <c r="F29" s="35"/>
      <c r="H29" s="20" t="str">
        <f t="shared" si="0"/>
        <v> </v>
      </c>
    </row>
    <row r="30" spans="1:8" ht="18" customHeight="1">
      <c r="A30" s="32">
        <v>25</v>
      </c>
      <c r="B30" s="34" t="s">
        <v>65</v>
      </c>
      <c r="C30" s="34" t="s">
        <v>85</v>
      </c>
      <c r="D30" s="34">
        <v>24</v>
      </c>
      <c r="E30" s="35">
        <v>17.6</v>
      </c>
      <c r="F30" s="35"/>
      <c r="H30" s="20" t="str">
        <f t="shared" si="0"/>
        <v> </v>
      </c>
    </row>
    <row r="31" spans="1:8" ht="18" customHeight="1">
      <c r="A31" s="32">
        <v>26</v>
      </c>
      <c r="B31" s="34" t="s">
        <v>65</v>
      </c>
      <c r="C31" s="34" t="s">
        <v>86</v>
      </c>
      <c r="D31" s="34">
        <v>14</v>
      </c>
      <c r="E31" s="35">
        <v>12.4</v>
      </c>
      <c r="F31" s="44"/>
      <c r="H31" s="20" t="str">
        <f t="shared" si="0"/>
        <v> </v>
      </c>
    </row>
    <row r="32" spans="1:8" ht="18" customHeight="1">
      <c r="A32" s="32">
        <v>27</v>
      </c>
      <c r="B32" s="34" t="s">
        <v>56</v>
      </c>
      <c r="C32" s="34" t="s">
        <v>87</v>
      </c>
      <c r="D32" s="34">
        <v>25</v>
      </c>
      <c r="E32" s="35">
        <v>13.56</v>
      </c>
      <c r="F32" s="44"/>
      <c r="H32" s="20" t="str">
        <f t="shared" si="0"/>
        <v> </v>
      </c>
    </row>
    <row r="33" spans="1:8" ht="18" customHeight="1">
      <c r="A33" s="32">
        <v>28</v>
      </c>
      <c r="B33" s="34" t="s">
        <v>52</v>
      </c>
      <c r="C33" s="34" t="s">
        <v>88</v>
      </c>
      <c r="D33" s="34">
        <v>30</v>
      </c>
      <c r="E33" s="35">
        <v>3.1</v>
      </c>
      <c r="F33" s="44"/>
      <c r="H33" s="20" t="str">
        <f t="shared" si="0"/>
        <v> </v>
      </c>
    </row>
    <row r="34" spans="1:8" ht="18" customHeight="1">
      <c r="A34" s="32">
        <v>29</v>
      </c>
      <c r="B34" s="34" t="s">
        <v>65</v>
      </c>
      <c r="C34" s="34" t="s">
        <v>89</v>
      </c>
      <c r="D34" s="34">
        <v>12</v>
      </c>
      <c r="E34" s="35">
        <v>12.45</v>
      </c>
      <c r="F34" s="44"/>
      <c r="H34" s="20" t="str">
        <f t="shared" si="0"/>
        <v> </v>
      </c>
    </row>
    <row r="35" spans="1:8" ht="18" customHeight="1">
      <c r="A35" s="32">
        <v>30</v>
      </c>
      <c r="B35" s="34" t="s">
        <v>65</v>
      </c>
      <c r="C35" s="34" t="s">
        <v>90</v>
      </c>
      <c r="D35" s="34">
        <v>17</v>
      </c>
      <c r="E35" s="35">
        <v>17.5</v>
      </c>
      <c r="F35" s="44"/>
      <c r="H35" s="20" t="str">
        <f t="shared" si="0"/>
        <v> </v>
      </c>
    </row>
    <row r="36" spans="1:8" ht="18" customHeight="1">
      <c r="A36" s="32">
        <v>31</v>
      </c>
      <c r="B36" s="34" t="s">
        <v>65</v>
      </c>
      <c r="C36" s="34" t="s">
        <v>91</v>
      </c>
      <c r="D36" s="34">
        <v>23</v>
      </c>
      <c r="E36" s="35">
        <v>14.99</v>
      </c>
      <c r="F36" s="44"/>
      <c r="H36" s="20" t="str">
        <f t="shared" si="0"/>
        <v> </v>
      </c>
    </row>
    <row r="37" spans="1:8" ht="18" customHeight="1">
      <c r="A37" s="32">
        <v>32</v>
      </c>
      <c r="B37" s="34" t="s">
        <v>61</v>
      </c>
      <c r="C37" s="34" t="s">
        <v>92</v>
      </c>
      <c r="D37" s="34">
        <v>26</v>
      </c>
      <c r="E37" s="35">
        <v>4.05</v>
      </c>
      <c r="F37" s="45"/>
      <c r="H37" s="20" t="str">
        <f t="shared" si="0"/>
        <v> </v>
      </c>
    </row>
    <row r="38" spans="1:8" ht="18" customHeight="1">
      <c r="A38" s="32">
        <v>33</v>
      </c>
      <c r="B38" s="34" t="s">
        <v>59</v>
      </c>
      <c r="C38" s="34" t="s">
        <v>92</v>
      </c>
      <c r="D38" s="34">
        <v>27</v>
      </c>
      <c r="E38" s="35">
        <v>4.99</v>
      </c>
      <c r="F38" s="45"/>
      <c r="H38" s="20" t="str">
        <f t="shared" si="0"/>
        <v> </v>
      </c>
    </row>
    <row r="39" spans="1:8" ht="18" customHeight="1">
      <c r="A39" s="32">
        <v>34</v>
      </c>
      <c r="B39" s="34" t="s">
        <v>52</v>
      </c>
      <c r="C39" s="34" t="s">
        <v>93</v>
      </c>
      <c r="D39" s="34">
        <v>14</v>
      </c>
      <c r="E39" s="35">
        <v>4.12</v>
      </c>
      <c r="F39" s="44"/>
      <c r="H39" s="20" t="str">
        <f t="shared" si="0"/>
        <v> </v>
      </c>
    </row>
    <row r="40" spans="1:8" ht="18" customHeight="1">
      <c r="A40" s="32">
        <v>35</v>
      </c>
      <c r="B40" s="34" t="s">
        <v>56</v>
      </c>
      <c r="C40" s="34" t="s">
        <v>94</v>
      </c>
      <c r="D40" s="34">
        <v>18</v>
      </c>
      <c r="E40" s="35">
        <v>10.23</v>
      </c>
      <c r="F40" s="44"/>
      <c r="H40" s="20" t="str">
        <f t="shared" si="0"/>
        <v> </v>
      </c>
    </row>
    <row r="41" spans="1:8" ht="18" customHeight="1">
      <c r="A41" s="32">
        <v>36</v>
      </c>
      <c r="B41" s="34" t="s">
        <v>59</v>
      </c>
      <c r="C41" s="34" t="s">
        <v>95</v>
      </c>
      <c r="D41" s="34">
        <v>19</v>
      </c>
      <c r="E41" s="35">
        <v>2.99</v>
      </c>
      <c r="F41" s="45"/>
      <c r="H41" s="20" t="str">
        <f t="shared" si="0"/>
        <v> </v>
      </c>
    </row>
    <row r="42" spans="1:8" ht="18" customHeight="1">
      <c r="A42" s="32">
        <v>37</v>
      </c>
      <c r="B42" s="34" t="s">
        <v>61</v>
      </c>
      <c r="C42" s="34" t="s">
        <v>96</v>
      </c>
      <c r="D42" s="34">
        <v>43</v>
      </c>
      <c r="E42" s="35">
        <v>3.78</v>
      </c>
      <c r="F42" s="44"/>
      <c r="H42" s="20" t="str">
        <f t="shared" si="0"/>
        <v> </v>
      </c>
    </row>
    <row r="43" spans="1:8" ht="18" customHeight="1">
      <c r="A43" s="32">
        <v>38</v>
      </c>
      <c r="B43" s="34" t="s">
        <v>56</v>
      </c>
      <c r="C43" s="34" t="s">
        <v>97</v>
      </c>
      <c r="D43" s="34">
        <v>13</v>
      </c>
      <c r="E43" s="35">
        <v>12.45</v>
      </c>
      <c r="F43" s="44"/>
      <c r="H43" s="20" t="str">
        <f t="shared" si="0"/>
        <v> </v>
      </c>
    </row>
    <row r="44" spans="1:8" ht="18" customHeight="1">
      <c r="A44" s="32">
        <v>39</v>
      </c>
      <c r="B44" s="34" t="s">
        <v>56</v>
      </c>
      <c r="C44" s="34" t="s">
        <v>98</v>
      </c>
      <c r="D44" s="34">
        <v>15</v>
      </c>
      <c r="E44" s="35">
        <v>15.63</v>
      </c>
      <c r="F44" s="44"/>
      <c r="H44" s="20" t="str">
        <f t="shared" si="0"/>
        <v> </v>
      </c>
    </row>
    <row r="45" spans="1:8" ht="18" customHeight="1">
      <c r="A45" s="32">
        <v>40</v>
      </c>
      <c r="B45" s="34" t="s">
        <v>52</v>
      </c>
      <c r="C45" s="34" t="s">
        <v>99</v>
      </c>
      <c r="D45" s="34">
        <v>15</v>
      </c>
      <c r="E45" s="35">
        <v>6.82</v>
      </c>
      <c r="F45" s="44"/>
      <c r="H45" s="20" t="str">
        <f t="shared" si="0"/>
        <v> </v>
      </c>
    </row>
    <row r="46" spans="1:8" ht="18" customHeight="1">
      <c r="A46" s="32">
        <v>41</v>
      </c>
      <c r="B46" s="34" t="s">
        <v>52</v>
      </c>
      <c r="C46" s="34" t="s">
        <v>100</v>
      </c>
      <c r="D46" s="34">
        <v>19</v>
      </c>
      <c r="E46" s="35">
        <v>2.67</v>
      </c>
      <c r="F46" s="44"/>
      <c r="H46" s="20" t="str">
        <f t="shared" si="0"/>
        <v> </v>
      </c>
    </row>
    <row r="47" spans="1:8" ht="18" customHeight="1">
      <c r="A47" s="32">
        <v>42</v>
      </c>
      <c r="B47" s="34" t="s">
        <v>56</v>
      </c>
      <c r="C47" s="34" t="s">
        <v>101</v>
      </c>
      <c r="D47" s="34">
        <v>21</v>
      </c>
      <c r="E47" s="35">
        <v>8.65</v>
      </c>
      <c r="F47" s="44"/>
      <c r="H47" s="20" t="str">
        <f t="shared" si="0"/>
        <v> </v>
      </c>
    </row>
    <row r="48" spans="1:8" ht="18" customHeight="1">
      <c r="A48" s="32">
        <v>43</v>
      </c>
      <c r="B48" s="34" t="s">
        <v>56</v>
      </c>
      <c r="C48" s="34" t="s">
        <v>102</v>
      </c>
      <c r="D48" s="34">
        <v>19</v>
      </c>
      <c r="E48" s="35">
        <v>7.29</v>
      </c>
      <c r="F48" s="44"/>
      <c r="H48" s="20" t="str">
        <f t="shared" si="0"/>
        <v> </v>
      </c>
    </row>
    <row r="49" spans="1:8" ht="18" customHeight="1">
      <c r="A49" s="32">
        <v>44</v>
      </c>
      <c r="B49" s="34" t="s">
        <v>65</v>
      </c>
      <c r="C49" s="34" t="s">
        <v>103</v>
      </c>
      <c r="D49" s="34">
        <v>16</v>
      </c>
      <c r="E49" s="35">
        <v>16.5</v>
      </c>
      <c r="F49" s="44"/>
      <c r="H49" s="20" t="str">
        <f t="shared" si="0"/>
        <v> </v>
      </c>
    </row>
    <row r="50" spans="1:8" ht="18" customHeight="1">
      <c r="A50" s="32">
        <v>45</v>
      </c>
      <c r="B50" s="34" t="s">
        <v>59</v>
      </c>
      <c r="C50" s="34" t="s">
        <v>104</v>
      </c>
      <c r="D50" s="34">
        <v>26</v>
      </c>
      <c r="E50" s="35">
        <v>3.4</v>
      </c>
      <c r="F50" s="44"/>
      <c r="H50" s="20" t="str">
        <f t="shared" si="0"/>
        <v> </v>
      </c>
    </row>
    <row r="51" spans="1:8" ht="18" customHeight="1">
      <c r="A51" s="32">
        <v>46</v>
      </c>
      <c r="B51" s="34" t="s">
        <v>65</v>
      </c>
      <c r="C51" s="34" t="s">
        <v>105</v>
      </c>
      <c r="D51" s="34">
        <v>17</v>
      </c>
      <c r="E51" s="35">
        <v>9.99</v>
      </c>
      <c r="F51" s="44"/>
      <c r="H51" s="20" t="str">
        <f t="shared" si="0"/>
        <v> </v>
      </c>
    </row>
    <row r="52" spans="1:8" ht="18" customHeight="1">
      <c r="A52" s="32">
        <v>47</v>
      </c>
      <c r="B52" s="34" t="s">
        <v>59</v>
      </c>
      <c r="C52" s="34" t="s">
        <v>106</v>
      </c>
      <c r="D52" s="34">
        <v>19</v>
      </c>
      <c r="E52" s="35">
        <v>2.85</v>
      </c>
      <c r="F52" s="45"/>
      <c r="H52" s="20" t="str">
        <f t="shared" si="0"/>
        <v> </v>
      </c>
    </row>
    <row r="53" spans="1:8" ht="18" customHeight="1">
      <c r="A53" s="32">
        <v>48</v>
      </c>
      <c r="B53" s="34" t="s">
        <v>61</v>
      </c>
      <c r="C53" s="34" t="s">
        <v>106</v>
      </c>
      <c r="D53" s="34">
        <v>26</v>
      </c>
      <c r="E53" s="35">
        <v>3.69</v>
      </c>
      <c r="F53" s="45"/>
      <c r="H53" s="20" t="str">
        <f t="shared" si="0"/>
        <v> </v>
      </c>
    </row>
    <row r="54" spans="1:8" ht="18" customHeight="1">
      <c r="A54" s="32">
        <v>49</v>
      </c>
      <c r="B54" s="34" t="s">
        <v>56</v>
      </c>
      <c r="C54" s="34" t="s">
        <v>107</v>
      </c>
      <c r="D54" s="34">
        <v>14</v>
      </c>
      <c r="E54" s="35">
        <v>8.65</v>
      </c>
      <c r="F54" s="44"/>
      <c r="H54" s="20" t="str">
        <f t="shared" si="0"/>
        <v> </v>
      </c>
    </row>
    <row r="55" spans="1:8" ht="18" customHeight="1">
      <c r="A55" s="32">
        <v>50</v>
      </c>
      <c r="B55" s="34" t="s">
        <v>59</v>
      </c>
      <c r="C55" s="34" t="s">
        <v>108</v>
      </c>
      <c r="D55" s="34">
        <v>40</v>
      </c>
      <c r="E55" s="35">
        <v>4.13</v>
      </c>
      <c r="F55" s="45"/>
      <c r="H55" s="20" t="str">
        <f t="shared" si="0"/>
        <v> </v>
      </c>
    </row>
    <row r="56" spans="1:8" ht="18" customHeight="1">
      <c r="A56" s="32">
        <v>51</v>
      </c>
      <c r="B56" s="34" t="s">
        <v>61</v>
      </c>
      <c r="C56" s="34" t="s">
        <v>109</v>
      </c>
      <c r="D56" s="34">
        <v>99</v>
      </c>
      <c r="E56" s="35">
        <v>3.78</v>
      </c>
      <c r="F56" s="44"/>
      <c r="H56" s="20" t="str">
        <f t="shared" si="0"/>
        <v> </v>
      </c>
    </row>
    <row r="57" spans="1:8" ht="18" customHeight="1">
      <c r="A57" s="32">
        <v>52</v>
      </c>
      <c r="B57" s="34" t="s">
        <v>52</v>
      </c>
      <c r="C57" s="34" t="s">
        <v>110</v>
      </c>
      <c r="D57" s="34">
        <v>11</v>
      </c>
      <c r="E57" s="35">
        <v>3.5</v>
      </c>
      <c r="F57" s="44"/>
      <c r="H57" s="20" t="str">
        <f t="shared" si="0"/>
        <v> </v>
      </c>
    </row>
    <row r="58" spans="1:8" ht="18" customHeight="1">
      <c r="A58" s="32">
        <v>53</v>
      </c>
      <c r="B58" s="34" t="s">
        <v>65</v>
      </c>
      <c r="C58" s="34" t="s">
        <v>111</v>
      </c>
      <c r="D58" s="34">
        <v>18</v>
      </c>
      <c r="E58" s="35">
        <v>13.26</v>
      </c>
      <c r="F58" s="44"/>
      <c r="H58" s="20" t="str">
        <f t="shared" si="0"/>
        <v> </v>
      </c>
    </row>
    <row r="59" spans="1:8" ht="18" customHeight="1">
      <c r="A59" s="32">
        <v>54</v>
      </c>
      <c r="B59" s="34" t="s">
        <v>52</v>
      </c>
      <c r="C59" s="34" t="s">
        <v>112</v>
      </c>
      <c r="D59" s="34">
        <v>13</v>
      </c>
      <c r="E59" s="35">
        <v>4</v>
      </c>
      <c r="F59" s="44"/>
      <c r="H59" s="20" t="str">
        <f t="shared" si="0"/>
        <v> </v>
      </c>
    </row>
    <row r="60" spans="1:8" ht="18" customHeight="1">
      <c r="A60" s="32">
        <v>55</v>
      </c>
      <c r="B60" s="34" t="s">
        <v>52</v>
      </c>
      <c r="C60" s="34" t="s">
        <v>113</v>
      </c>
      <c r="D60" s="34">
        <v>12</v>
      </c>
      <c r="E60" s="35">
        <v>2.29</v>
      </c>
      <c r="F60" s="44"/>
      <c r="H60" s="20" t="str">
        <f t="shared" si="0"/>
        <v> </v>
      </c>
    </row>
    <row r="61" spans="1:8" ht="18" customHeight="1">
      <c r="A61" s="32">
        <v>56</v>
      </c>
      <c r="B61" s="34" t="s">
        <v>65</v>
      </c>
      <c r="C61" s="34" t="s">
        <v>114</v>
      </c>
      <c r="D61" s="34">
        <v>18</v>
      </c>
      <c r="E61" s="35">
        <v>11.37</v>
      </c>
      <c r="F61" s="44"/>
      <c r="H61" s="20" t="str">
        <f t="shared" si="0"/>
        <v> </v>
      </c>
    </row>
    <row r="62" spans="1:8" ht="18" customHeight="1">
      <c r="A62" s="32">
        <v>57</v>
      </c>
      <c r="B62" s="34" t="s">
        <v>65</v>
      </c>
      <c r="C62" s="34" t="s">
        <v>115</v>
      </c>
      <c r="D62" s="34">
        <v>26</v>
      </c>
      <c r="E62" s="35">
        <v>12.8</v>
      </c>
      <c r="F62" s="44"/>
      <c r="H62" s="20" t="str">
        <f t="shared" si="0"/>
        <v> </v>
      </c>
    </row>
    <row r="63" spans="1:8" ht="18" customHeight="1">
      <c r="A63" s="32">
        <v>58</v>
      </c>
      <c r="B63" s="34" t="s">
        <v>56</v>
      </c>
      <c r="C63" s="34" t="s">
        <v>116</v>
      </c>
      <c r="D63" s="34">
        <v>12</v>
      </c>
      <c r="E63" s="35">
        <v>4.56</v>
      </c>
      <c r="F63" s="44"/>
      <c r="H63" s="20" t="str">
        <f t="shared" si="0"/>
        <v> </v>
      </c>
    </row>
    <row r="64" spans="1:8" ht="18" customHeight="1">
      <c r="A64" s="32">
        <v>59</v>
      </c>
      <c r="B64" s="34" t="s">
        <v>52</v>
      </c>
      <c r="C64" s="34" t="s">
        <v>117</v>
      </c>
      <c r="D64" s="34">
        <v>17</v>
      </c>
      <c r="E64" s="35">
        <v>3.8</v>
      </c>
      <c r="F64" s="44"/>
      <c r="H64" s="20" t="str">
        <f t="shared" si="0"/>
        <v> </v>
      </c>
    </row>
    <row r="65" spans="1:8" ht="18" customHeight="1">
      <c r="A65" s="32">
        <v>60</v>
      </c>
      <c r="B65" s="34" t="s">
        <v>65</v>
      </c>
      <c r="C65" s="34" t="s">
        <v>118</v>
      </c>
      <c r="D65" s="34">
        <v>17</v>
      </c>
      <c r="E65" s="35">
        <v>16.9</v>
      </c>
      <c r="F65" s="44"/>
      <c r="H65" s="20" t="str">
        <f t="shared" si="0"/>
        <v> </v>
      </c>
    </row>
    <row r="66" spans="1:8" ht="18" customHeight="1">
      <c r="A66" s="32">
        <v>61</v>
      </c>
      <c r="B66" s="34" t="s">
        <v>52</v>
      </c>
      <c r="C66" s="34" t="s">
        <v>119</v>
      </c>
      <c r="D66" s="34">
        <v>30</v>
      </c>
      <c r="E66" s="35">
        <v>6.3</v>
      </c>
      <c r="F66" s="44"/>
      <c r="H66" s="20" t="str">
        <f t="shared" si="0"/>
        <v> </v>
      </c>
    </row>
    <row r="67" spans="1:8" ht="18" customHeight="1">
      <c r="A67" s="32">
        <v>62</v>
      </c>
      <c r="B67" s="34" t="s">
        <v>52</v>
      </c>
      <c r="C67" s="34" t="s">
        <v>120</v>
      </c>
      <c r="D67" s="34">
        <v>10</v>
      </c>
      <c r="E67" s="35">
        <v>5</v>
      </c>
      <c r="F67" s="44"/>
      <c r="H67" s="20" t="str">
        <f t="shared" si="0"/>
        <v> </v>
      </c>
    </row>
    <row r="68" spans="1:8" ht="18" customHeight="1">
      <c r="A68" s="32">
        <v>63</v>
      </c>
      <c r="B68" s="34" t="s">
        <v>65</v>
      </c>
      <c r="C68" s="34" t="s">
        <v>121</v>
      </c>
      <c r="D68" s="34">
        <v>22</v>
      </c>
      <c r="E68" s="35">
        <v>8.7</v>
      </c>
      <c r="F68" s="44"/>
      <c r="H68" s="20" t="str">
        <f t="shared" si="0"/>
        <v> </v>
      </c>
    </row>
    <row r="69" spans="1:8" ht="18" customHeight="1">
      <c r="A69" s="32">
        <v>64</v>
      </c>
      <c r="B69" s="34" t="s">
        <v>59</v>
      </c>
      <c r="C69" s="34" t="s">
        <v>122</v>
      </c>
      <c r="D69" s="34">
        <v>17</v>
      </c>
      <c r="E69" s="35">
        <v>3.6</v>
      </c>
      <c r="F69" s="44"/>
      <c r="H69" s="20" t="str">
        <f t="shared" si="0"/>
        <v> </v>
      </c>
    </row>
    <row r="70" spans="1:8" ht="18" customHeight="1">
      <c r="A70" s="32">
        <v>65</v>
      </c>
      <c r="B70" s="34" t="s">
        <v>61</v>
      </c>
      <c r="C70" s="34" t="s">
        <v>123</v>
      </c>
      <c r="D70" s="34">
        <v>15</v>
      </c>
      <c r="E70" s="35">
        <v>3.36</v>
      </c>
      <c r="F70" s="44"/>
      <c r="H70" s="20" t="str">
        <f t="shared" si="0"/>
        <v> </v>
      </c>
    </row>
    <row r="71" spans="1:8" ht="18" customHeight="1">
      <c r="A71" s="32">
        <v>66</v>
      </c>
      <c r="B71" s="34" t="s">
        <v>56</v>
      </c>
      <c r="C71" s="34" t="s">
        <v>124</v>
      </c>
      <c r="D71" s="34">
        <v>24</v>
      </c>
      <c r="E71" s="35">
        <v>9.56</v>
      </c>
      <c r="F71" s="44"/>
      <c r="H71" s="20" t="str">
        <f aca="true" t="shared" si="1" ref="H71:H134">IF(F71=0," ",IF(F71=D71*E71,"Puiku!","Klaida"))</f>
        <v> </v>
      </c>
    </row>
    <row r="72" spans="1:8" ht="18" customHeight="1">
      <c r="A72" s="32">
        <v>67</v>
      </c>
      <c r="B72" s="34" t="s">
        <v>61</v>
      </c>
      <c r="C72" s="34" t="s">
        <v>125</v>
      </c>
      <c r="D72" s="34">
        <v>12</v>
      </c>
      <c r="E72" s="35">
        <v>2.58</v>
      </c>
      <c r="F72" s="44"/>
      <c r="H72" s="20" t="str">
        <f t="shared" si="1"/>
        <v> </v>
      </c>
    </row>
    <row r="73" spans="1:8" ht="18" customHeight="1">
      <c r="A73" s="32">
        <v>68</v>
      </c>
      <c r="B73" s="34" t="s">
        <v>59</v>
      </c>
      <c r="C73" s="34" t="s">
        <v>125</v>
      </c>
      <c r="D73" s="34">
        <v>30</v>
      </c>
      <c r="E73" s="35">
        <v>2.9</v>
      </c>
      <c r="F73" s="44"/>
      <c r="H73" s="20" t="str">
        <f t="shared" si="1"/>
        <v> </v>
      </c>
    </row>
    <row r="74" spans="1:8" ht="18" customHeight="1">
      <c r="A74" s="32">
        <v>69</v>
      </c>
      <c r="B74" s="34" t="s">
        <v>61</v>
      </c>
      <c r="C74" s="34" t="s">
        <v>125</v>
      </c>
      <c r="D74" s="34">
        <v>78</v>
      </c>
      <c r="E74" s="35">
        <v>3.87</v>
      </c>
      <c r="F74" s="44"/>
      <c r="H74" s="20" t="str">
        <f t="shared" si="1"/>
        <v> </v>
      </c>
    </row>
    <row r="75" spans="1:8" ht="18" customHeight="1">
      <c r="A75" s="32">
        <v>70</v>
      </c>
      <c r="B75" s="34" t="s">
        <v>52</v>
      </c>
      <c r="C75" s="34" t="s">
        <v>126</v>
      </c>
      <c r="D75" s="34">
        <v>30</v>
      </c>
      <c r="E75" s="35">
        <v>3</v>
      </c>
      <c r="F75" s="44"/>
      <c r="H75" s="20" t="str">
        <f t="shared" si="1"/>
        <v> </v>
      </c>
    </row>
    <row r="76" spans="1:8" ht="18" customHeight="1">
      <c r="A76" s="32">
        <v>71</v>
      </c>
      <c r="B76" s="34" t="s">
        <v>56</v>
      </c>
      <c r="C76" s="34" t="s">
        <v>127</v>
      </c>
      <c r="D76" s="34">
        <v>38</v>
      </c>
      <c r="E76" s="35">
        <v>12.35</v>
      </c>
      <c r="F76" s="44"/>
      <c r="H76" s="20" t="str">
        <f t="shared" si="1"/>
        <v> </v>
      </c>
    </row>
    <row r="77" spans="1:8" ht="18" customHeight="1">
      <c r="A77" s="32">
        <v>72</v>
      </c>
      <c r="B77" s="34" t="s">
        <v>61</v>
      </c>
      <c r="C77" s="34" t="s">
        <v>128</v>
      </c>
      <c r="D77" s="34">
        <v>35</v>
      </c>
      <c r="E77" s="35">
        <v>2.66</v>
      </c>
      <c r="F77" s="44"/>
      <c r="H77" s="20" t="str">
        <f t="shared" si="1"/>
        <v> </v>
      </c>
    </row>
    <row r="78" spans="1:8" ht="18" customHeight="1">
      <c r="A78" s="32">
        <v>73</v>
      </c>
      <c r="B78" s="34" t="s">
        <v>59</v>
      </c>
      <c r="C78" s="34" t="s">
        <v>129</v>
      </c>
      <c r="D78" s="34">
        <v>15</v>
      </c>
      <c r="E78" s="35">
        <v>2.76</v>
      </c>
      <c r="F78" s="44"/>
      <c r="H78" s="20" t="str">
        <f t="shared" si="1"/>
        <v> </v>
      </c>
    </row>
    <row r="79" spans="1:8" ht="18" customHeight="1">
      <c r="A79" s="32">
        <v>74</v>
      </c>
      <c r="B79" s="34" t="s">
        <v>61</v>
      </c>
      <c r="C79" s="34" t="s">
        <v>129</v>
      </c>
      <c r="D79" s="34">
        <v>53</v>
      </c>
      <c r="E79" s="35">
        <v>2</v>
      </c>
      <c r="F79" s="44"/>
      <c r="H79" s="20" t="str">
        <f t="shared" si="1"/>
        <v> </v>
      </c>
    </row>
    <row r="80" spans="1:8" ht="18" customHeight="1">
      <c r="A80" s="32">
        <v>75</v>
      </c>
      <c r="B80" s="34" t="s">
        <v>65</v>
      </c>
      <c r="C80" s="34" t="s">
        <v>130</v>
      </c>
      <c r="D80" s="34">
        <v>35</v>
      </c>
      <c r="E80" s="35">
        <v>15.2</v>
      </c>
      <c r="F80" s="44"/>
      <c r="H80" s="20" t="str">
        <f t="shared" si="1"/>
        <v> </v>
      </c>
    </row>
    <row r="81" spans="1:8" ht="18" customHeight="1">
      <c r="A81" s="32">
        <v>76</v>
      </c>
      <c r="B81" s="34" t="s">
        <v>61</v>
      </c>
      <c r="C81" s="34" t="s">
        <v>131</v>
      </c>
      <c r="D81" s="34">
        <v>46</v>
      </c>
      <c r="E81" s="35">
        <v>3.05</v>
      </c>
      <c r="F81" s="44"/>
      <c r="H81" s="20" t="str">
        <f t="shared" si="1"/>
        <v> </v>
      </c>
    </row>
    <row r="82" spans="1:8" ht="18" customHeight="1">
      <c r="A82" s="32">
        <v>77</v>
      </c>
      <c r="B82" s="34" t="s">
        <v>52</v>
      </c>
      <c r="C82" s="34" t="s">
        <v>132</v>
      </c>
      <c r="D82" s="34">
        <v>51</v>
      </c>
      <c r="E82" s="35">
        <v>4.1</v>
      </c>
      <c r="F82" s="44"/>
      <c r="H82" s="20" t="str">
        <f t="shared" si="1"/>
        <v> </v>
      </c>
    </row>
    <row r="83" spans="1:8" ht="18" customHeight="1">
      <c r="A83" s="32">
        <v>78</v>
      </c>
      <c r="B83" s="34" t="s">
        <v>52</v>
      </c>
      <c r="C83" s="34" t="s">
        <v>133</v>
      </c>
      <c r="D83" s="34">
        <v>14</v>
      </c>
      <c r="E83" s="35">
        <v>4.9</v>
      </c>
      <c r="F83" s="44"/>
      <c r="H83" s="20" t="str">
        <f t="shared" si="1"/>
        <v> </v>
      </c>
    </row>
    <row r="84" spans="1:8" ht="18" customHeight="1">
      <c r="A84" s="32">
        <v>79</v>
      </c>
      <c r="B84" s="34" t="s">
        <v>56</v>
      </c>
      <c r="C84" s="34" t="s">
        <v>134</v>
      </c>
      <c r="D84" s="34">
        <v>10</v>
      </c>
      <c r="E84" s="35">
        <v>13.2</v>
      </c>
      <c r="F84" s="44"/>
      <c r="H84" s="20" t="str">
        <f t="shared" si="1"/>
        <v> </v>
      </c>
    </row>
    <row r="85" spans="1:8" ht="18" customHeight="1">
      <c r="A85" s="32">
        <v>80</v>
      </c>
      <c r="B85" s="34" t="s">
        <v>65</v>
      </c>
      <c r="C85" s="34" t="s">
        <v>135</v>
      </c>
      <c r="D85" s="34">
        <v>16</v>
      </c>
      <c r="E85" s="35">
        <v>6.12</v>
      </c>
      <c r="F85" s="44"/>
      <c r="H85" s="20" t="str">
        <f t="shared" si="1"/>
        <v> </v>
      </c>
    </row>
    <row r="86" spans="1:8" ht="18" customHeight="1">
      <c r="A86" s="32">
        <v>81</v>
      </c>
      <c r="B86" s="34" t="s">
        <v>65</v>
      </c>
      <c r="C86" s="34" t="s">
        <v>136</v>
      </c>
      <c r="D86" s="34">
        <v>24</v>
      </c>
      <c r="E86" s="35">
        <v>10.9</v>
      </c>
      <c r="F86" s="44"/>
      <c r="H86" s="20" t="str">
        <f t="shared" si="1"/>
        <v> </v>
      </c>
    </row>
    <row r="87" spans="1:8" ht="18" customHeight="1">
      <c r="A87" s="32">
        <v>82</v>
      </c>
      <c r="B87" s="34" t="s">
        <v>65</v>
      </c>
      <c r="C87" s="34" t="s">
        <v>136</v>
      </c>
      <c r="D87" s="34">
        <v>30</v>
      </c>
      <c r="E87" s="35">
        <v>13</v>
      </c>
      <c r="F87" s="44"/>
      <c r="H87" s="20" t="str">
        <f t="shared" si="1"/>
        <v> </v>
      </c>
    </row>
    <row r="88" spans="1:8" ht="18" customHeight="1">
      <c r="A88" s="32">
        <v>83</v>
      </c>
      <c r="B88" s="34" t="s">
        <v>61</v>
      </c>
      <c r="C88" s="34" t="s">
        <v>137</v>
      </c>
      <c r="D88" s="34">
        <v>17</v>
      </c>
      <c r="E88" s="35">
        <v>3.16</v>
      </c>
      <c r="F88" s="45"/>
      <c r="H88" s="20" t="str">
        <f t="shared" si="1"/>
        <v> </v>
      </c>
    </row>
    <row r="89" spans="1:8" ht="18" customHeight="1">
      <c r="A89" s="32">
        <v>84</v>
      </c>
      <c r="B89" s="34" t="s">
        <v>59</v>
      </c>
      <c r="C89" s="34" t="s">
        <v>137</v>
      </c>
      <c r="D89" s="34">
        <v>25</v>
      </c>
      <c r="E89" s="35">
        <v>2.6</v>
      </c>
      <c r="F89" s="45"/>
      <c r="H89" s="20" t="str">
        <f t="shared" si="1"/>
        <v> </v>
      </c>
    </row>
    <row r="90" spans="1:8" ht="18" customHeight="1">
      <c r="A90" s="32">
        <v>85</v>
      </c>
      <c r="B90" s="34" t="s">
        <v>52</v>
      </c>
      <c r="C90" s="34" t="s">
        <v>138</v>
      </c>
      <c r="D90" s="34">
        <v>22</v>
      </c>
      <c r="E90" s="35">
        <v>2</v>
      </c>
      <c r="F90" s="44"/>
      <c r="H90" s="20" t="str">
        <f t="shared" si="1"/>
        <v> </v>
      </c>
    </row>
    <row r="91" spans="1:8" ht="18" customHeight="1">
      <c r="A91" s="32">
        <v>86</v>
      </c>
      <c r="B91" s="34" t="s">
        <v>52</v>
      </c>
      <c r="C91" s="34" t="s">
        <v>138</v>
      </c>
      <c r="D91" s="34">
        <v>23</v>
      </c>
      <c r="E91" s="35">
        <v>4.8</v>
      </c>
      <c r="F91" s="44"/>
      <c r="H91" s="20" t="str">
        <f t="shared" si="1"/>
        <v> </v>
      </c>
    </row>
    <row r="92" spans="1:8" ht="18" customHeight="1">
      <c r="A92" s="32">
        <v>87</v>
      </c>
      <c r="B92" s="34" t="s">
        <v>65</v>
      </c>
      <c r="C92" s="34" t="s">
        <v>139</v>
      </c>
      <c r="D92" s="34">
        <v>34</v>
      </c>
      <c r="E92" s="35">
        <v>12.8</v>
      </c>
      <c r="F92" s="44"/>
      <c r="H92" s="20" t="str">
        <f t="shared" si="1"/>
        <v> </v>
      </c>
    </row>
    <row r="93" spans="1:8" ht="18" customHeight="1">
      <c r="A93" s="32">
        <v>88</v>
      </c>
      <c r="B93" s="34" t="s">
        <v>65</v>
      </c>
      <c r="C93" s="34" t="s">
        <v>140</v>
      </c>
      <c r="D93" s="34">
        <v>18</v>
      </c>
      <c r="E93" s="35">
        <v>9.9</v>
      </c>
      <c r="F93" s="44"/>
      <c r="H93" s="20" t="str">
        <f t="shared" si="1"/>
        <v> </v>
      </c>
    </row>
    <row r="94" spans="1:8" ht="18" customHeight="1">
      <c r="A94" s="32">
        <v>89</v>
      </c>
      <c r="B94" s="34" t="s">
        <v>65</v>
      </c>
      <c r="C94" s="34" t="s">
        <v>141</v>
      </c>
      <c r="D94" s="34">
        <v>16</v>
      </c>
      <c r="E94" s="35">
        <v>15.4</v>
      </c>
      <c r="F94" s="44"/>
      <c r="H94" s="20" t="str">
        <f t="shared" si="1"/>
        <v> </v>
      </c>
    </row>
    <row r="95" spans="1:8" ht="18" customHeight="1">
      <c r="A95" s="32">
        <v>90</v>
      </c>
      <c r="B95" s="34" t="s">
        <v>52</v>
      </c>
      <c r="C95" s="34" t="s">
        <v>141</v>
      </c>
      <c r="D95" s="34">
        <v>31</v>
      </c>
      <c r="E95" s="35">
        <v>2.89</v>
      </c>
      <c r="F95" s="44"/>
      <c r="H95" s="20" t="str">
        <f t="shared" si="1"/>
        <v> </v>
      </c>
    </row>
    <row r="96" spans="1:8" ht="18" customHeight="1">
      <c r="A96" s="32">
        <v>91</v>
      </c>
      <c r="B96" s="34" t="s">
        <v>65</v>
      </c>
      <c r="C96" s="34" t="s">
        <v>142</v>
      </c>
      <c r="D96" s="34">
        <v>26</v>
      </c>
      <c r="E96" s="35">
        <v>12</v>
      </c>
      <c r="F96" s="44"/>
      <c r="H96" s="20" t="str">
        <f t="shared" si="1"/>
        <v> </v>
      </c>
    </row>
    <row r="97" spans="1:8" ht="18" customHeight="1">
      <c r="A97" s="32">
        <v>92</v>
      </c>
      <c r="B97" s="34" t="s">
        <v>56</v>
      </c>
      <c r="C97" s="34" t="s">
        <v>143</v>
      </c>
      <c r="D97" s="34">
        <v>22</v>
      </c>
      <c r="E97" s="35">
        <v>13.25</v>
      </c>
      <c r="F97" s="44"/>
      <c r="H97" s="20" t="str">
        <f t="shared" si="1"/>
        <v> </v>
      </c>
    </row>
    <row r="98" spans="1:8" ht="18" customHeight="1">
      <c r="A98" s="32">
        <v>93</v>
      </c>
      <c r="B98" s="34" t="s">
        <v>65</v>
      </c>
      <c r="C98" s="34" t="s">
        <v>144</v>
      </c>
      <c r="D98" s="34">
        <v>14</v>
      </c>
      <c r="E98" s="35">
        <v>11.6</v>
      </c>
      <c r="F98" s="44"/>
      <c r="H98" s="20" t="str">
        <f t="shared" si="1"/>
        <v> </v>
      </c>
    </row>
    <row r="99" spans="1:8" ht="18" customHeight="1">
      <c r="A99" s="32">
        <v>94</v>
      </c>
      <c r="B99" s="34" t="s">
        <v>59</v>
      </c>
      <c r="C99" s="34" t="s">
        <v>145</v>
      </c>
      <c r="D99" s="34">
        <v>17</v>
      </c>
      <c r="E99" s="35">
        <v>5</v>
      </c>
      <c r="F99" s="44"/>
      <c r="H99" s="20" t="str">
        <f t="shared" si="1"/>
        <v> </v>
      </c>
    </row>
    <row r="100" spans="1:8" ht="18" customHeight="1">
      <c r="A100" s="32">
        <v>95</v>
      </c>
      <c r="B100" s="34" t="s">
        <v>61</v>
      </c>
      <c r="C100" s="34" t="s">
        <v>145</v>
      </c>
      <c r="D100" s="34">
        <v>32</v>
      </c>
      <c r="E100" s="35">
        <v>3.89</v>
      </c>
      <c r="F100" s="44"/>
      <c r="H100" s="20" t="str">
        <f t="shared" si="1"/>
        <v> </v>
      </c>
    </row>
    <row r="101" spans="1:8" ht="18" customHeight="1">
      <c r="A101" s="32">
        <v>96</v>
      </c>
      <c r="B101" s="34" t="s">
        <v>52</v>
      </c>
      <c r="C101" s="34" t="s">
        <v>146</v>
      </c>
      <c r="D101" s="34">
        <v>10</v>
      </c>
      <c r="E101" s="35">
        <v>4.85</v>
      </c>
      <c r="F101" s="44"/>
      <c r="H101" s="20" t="str">
        <f t="shared" si="1"/>
        <v> </v>
      </c>
    </row>
    <row r="102" spans="1:8" ht="18" customHeight="1">
      <c r="A102" s="32">
        <v>97</v>
      </c>
      <c r="B102" s="34" t="s">
        <v>52</v>
      </c>
      <c r="C102" s="34" t="s">
        <v>147</v>
      </c>
      <c r="D102" s="34">
        <v>20</v>
      </c>
      <c r="E102" s="35">
        <v>5</v>
      </c>
      <c r="F102" s="44"/>
      <c r="H102" s="20" t="str">
        <f t="shared" si="1"/>
        <v> </v>
      </c>
    </row>
    <row r="103" spans="1:8" ht="18" customHeight="1">
      <c r="A103" s="32">
        <v>98</v>
      </c>
      <c r="B103" s="34" t="s">
        <v>61</v>
      </c>
      <c r="C103" s="34" t="s">
        <v>148</v>
      </c>
      <c r="D103" s="34">
        <v>48</v>
      </c>
      <c r="E103" s="35">
        <v>3.49</v>
      </c>
      <c r="F103" s="44"/>
      <c r="H103" s="20" t="str">
        <f t="shared" si="1"/>
        <v> </v>
      </c>
    </row>
    <row r="104" spans="1:8" ht="18" customHeight="1">
      <c r="A104" s="32">
        <v>99</v>
      </c>
      <c r="B104" s="34" t="s">
        <v>59</v>
      </c>
      <c r="C104" s="34" t="s">
        <v>149</v>
      </c>
      <c r="D104" s="34">
        <v>12</v>
      </c>
      <c r="E104" s="35">
        <v>3.25</v>
      </c>
      <c r="F104" s="45"/>
      <c r="H104" s="20" t="str">
        <f t="shared" si="1"/>
        <v> </v>
      </c>
    </row>
    <row r="105" spans="1:8" ht="18" customHeight="1">
      <c r="A105" s="32">
        <v>100</v>
      </c>
      <c r="B105" s="34" t="s">
        <v>61</v>
      </c>
      <c r="C105" s="34" t="s">
        <v>150</v>
      </c>
      <c r="D105" s="34">
        <v>89</v>
      </c>
      <c r="E105" s="35">
        <v>2.79</v>
      </c>
      <c r="F105" s="44"/>
      <c r="H105" s="20" t="str">
        <f t="shared" si="1"/>
        <v> </v>
      </c>
    </row>
    <row r="106" spans="1:8" ht="18" customHeight="1">
      <c r="A106" s="32">
        <v>101</v>
      </c>
      <c r="B106" s="34" t="s">
        <v>59</v>
      </c>
      <c r="C106" s="34" t="s">
        <v>151</v>
      </c>
      <c r="D106" s="34">
        <v>18</v>
      </c>
      <c r="E106" s="35">
        <v>4.2</v>
      </c>
      <c r="F106" s="44"/>
      <c r="H106" s="20" t="str">
        <f t="shared" si="1"/>
        <v> </v>
      </c>
    </row>
    <row r="107" spans="1:8" ht="18" customHeight="1">
      <c r="A107" s="32">
        <v>102</v>
      </c>
      <c r="B107" s="34" t="s">
        <v>61</v>
      </c>
      <c r="C107" s="34" t="s">
        <v>151</v>
      </c>
      <c r="D107" s="34">
        <v>19</v>
      </c>
      <c r="E107" s="35">
        <v>3.45</v>
      </c>
      <c r="F107" s="45"/>
      <c r="H107" s="20" t="str">
        <f t="shared" si="1"/>
        <v> </v>
      </c>
    </row>
    <row r="108" spans="1:8" ht="18" customHeight="1">
      <c r="A108" s="32">
        <v>103</v>
      </c>
      <c r="B108" s="34" t="s">
        <v>59</v>
      </c>
      <c r="C108" s="34" t="s">
        <v>152</v>
      </c>
      <c r="D108" s="34">
        <v>12</v>
      </c>
      <c r="E108" s="35">
        <v>2.2</v>
      </c>
      <c r="F108" s="44"/>
      <c r="H108" s="20" t="str">
        <f t="shared" si="1"/>
        <v> </v>
      </c>
    </row>
    <row r="109" spans="1:8" ht="18" customHeight="1">
      <c r="A109" s="32">
        <v>104</v>
      </c>
      <c r="B109" s="34" t="s">
        <v>61</v>
      </c>
      <c r="C109" s="34" t="s">
        <v>152</v>
      </c>
      <c r="D109" s="34">
        <v>13</v>
      </c>
      <c r="E109" s="35">
        <v>3.04</v>
      </c>
      <c r="F109" s="45"/>
      <c r="H109" s="20" t="str">
        <f t="shared" si="1"/>
        <v> </v>
      </c>
    </row>
    <row r="110" spans="1:8" ht="18" customHeight="1">
      <c r="A110" s="32">
        <v>105</v>
      </c>
      <c r="B110" s="34" t="s">
        <v>52</v>
      </c>
      <c r="C110" s="34" t="s">
        <v>153</v>
      </c>
      <c r="D110" s="34">
        <v>29</v>
      </c>
      <c r="E110" s="35">
        <v>4.5</v>
      </c>
      <c r="F110" s="44"/>
      <c r="H110" s="20" t="str">
        <f t="shared" si="1"/>
        <v> </v>
      </c>
    </row>
    <row r="111" spans="1:8" ht="18" customHeight="1">
      <c r="A111" s="32">
        <v>106</v>
      </c>
      <c r="B111" s="34" t="s">
        <v>59</v>
      </c>
      <c r="C111" s="34" t="s">
        <v>154</v>
      </c>
      <c r="D111" s="34">
        <v>25</v>
      </c>
      <c r="E111" s="35">
        <v>4.99</v>
      </c>
      <c r="F111" s="44"/>
      <c r="H111" s="20" t="str">
        <f t="shared" si="1"/>
        <v> </v>
      </c>
    </row>
    <row r="112" spans="1:8" ht="18" customHeight="1">
      <c r="A112" s="32">
        <v>107</v>
      </c>
      <c r="B112" s="34" t="s">
        <v>52</v>
      </c>
      <c r="C112" s="34" t="s">
        <v>155</v>
      </c>
      <c r="D112" s="34">
        <v>46</v>
      </c>
      <c r="E112" s="35">
        <v>2.75</v>
      </c>
      <c r="F112" s="44"/>
      <c r="H112" s="20" t="str">
        <f t="shared" si="1"/>
        <v> </v>
      </c>
    </row>
    <row r="113" spans="1:8" ht="18" customHeight="1">
      <c r="A113" s="32">
        <v>108</v>
      </c>
      <c r="B113" s="34" t="s">
        <v>56</v>
      </c>
      <c r="C113" s="34" t="s">
        <v>156</v>
      </c>
      <c r="D113" s="34">
        <v>20</v>
      </c>
      <c r="E113" s="35">
        <v>11.36</v>
      </c>
      <c r="F113" s="44"/>
      <c r="H113" s="20" t="str">
        <f t="shared" si="1"/>
        <v> </v>
      </c>
    </row>
    <row r="114" spans="1:8" ht="18" customHeight="1">
      <c r="A114" s="32">
        <v>109</v>
      </c>
      <c r="B114" s="34" t="s">
        <v>56</v>
      </c>
      <c r="C114" s="34" t="s">
        <v>157</v>
      </c>
      <c r="D114" s="34">
        <v>11</v>
      </c>
      <c r="E114" s="35">
        <v>14.3</v>
      </c>
      <c r="F114" s="44"/>
      <c r="H114" s="20" t="str">
        <f t="shared" si="1"/>
        <v> </v>
      </c>
    </row>
    <row r="115" spans="1:8" ht="18" customHeight="1">
      <c r="A115" s="32">
        <v>110</v>
      </c>
      <c r="B115" s="34" t="s">
        <v>52</v>
      </c>
      <c r="C115" s="34" t="s">
        <v>158</v>
      </c>
      <c r="D115" s="34">
        <v>12</v>
      </c>
      <c r="E115" s="35">
        <v>3.86</v>
      </c>
      <c r="F115" s="44"/>
      <c r="H115" s="20" t="str">
        <f t="shared" si="1"/>
        <v> </v>
      </c>
    </row>
    <row r="116" spans="1:8" ht="18" customHeight="1">
      <c r="A116" s="32">
        <v>111</v>
      </c>
      <c r="B116" s="34" t="s">
        <v>56</v>
      </c>
      <c r="C116" s="34" t="s">
        <v>159</v>
      </c>
      <c r="D116" s="34">
        <v>36</v>
      </c>
      <c r="E116" s="35">
        <v>6.32</v>
      </c>
      <c r="F116" s="44"/>
      <c r="H116" s="20" t="str">
        <f t="shared" si="1"/>
        <v> </v>
      </c>
    </row>
    <row r="117" spans="1:8" ht="18" customHeight="1">
      <c r="A117" s="32">
        <v>112</v>
      </c>
      <c r="B117" s="34" t="s">
        <v>59</v>
      </c>
      <c r="C117" s="34" t="s">
        <v>160</v>
      </c>
      <c r="D117" s="34">
        <v>23</v>
      </c>
      <c r="E117" s="35">
        <v>2.35</v>
      </c>
      <c r="F117" s="45"/>
      <c r="H117" s="20" t="str">
        <f t="shared" si="1"/>
        <v> </v>
      </c>
    </row>
    <row r="118" spans="1:8" ht="18" customHeight="1">
      <c r="A118" s="32">
        <v>113</v>
      </c>
      <c r="B118" s="34" t="s">
        <v>61</v>
      </c>
      <c r="C118" s="34" t="s">
        <v>161</v>
      </c>
      <c r="D118" s="34">
        <v>34</v>
      </c>
      <c r="E118" s="35">
        <v>1.5</v>
      </c>
      <c r="F118" s="44"/>
      <c r="H118" s="20" t="str">
        <f t="shared" si="1"/>
        <v> </v>
      </c>
    </row>
    <row r="119" spans="1:8" ht="18" customHeight="1">
      <c r="A119" s="32">
        <v>114</v>
      </c>
      <c r="B119" s="34" t="s">
        <v>59</v>
      </c>
      <c r="C119" s="34" t="s">
        <v>162</v>
      </c>
      <c r="D119" s="34">
        <v>37</v>
      </c>
      <c r="E119" s="35">
        <v>4.6</v>
      </c>
      <c r="F119" s="44"/>
      <c r="H119" s="20" t="str">
        <f t="shared" si="1"/>
        <v> </v>
      </c>
    </row>
    <row r="120" spans="1:8" ht="18" customHeight="1">
      <c r="A120" s="32">
        <v>115</v>
      </c>
      <c r="B120" s="34" t="s">
        <v>65</v>
      </c>
      <c r="C120" s="34" t="s">
        <v>163</v>
      </c>
      <c r="D120" s="34">
        <v>19</v>
      </c>
      <c r="E120" s="35">
        <v>12.3</v>
      </c>
      <c r="F120" s="44"/>
      <c r="H120" s="20" t="str">
        <f t="shared" si="1"/>
        <v> </v>
      </c>
    </row>
    <row r="121" spans="1:8" ht="18" customHeight="1">
      <c r="A121" s="32">
        <v>116</v>
      </c>
      <c r="B121" s="34" t="s">
        <v>56</v>
      </c>
      <c r="C121" s="34" t="s">
        <v>164</v>
      </c>
      <c r="D121" s="34">
        <v>12</v>
      </c>
      <c r="E121" s="35">
        <v>10.4</v>
      </c>
      <c r="F121" s="44"/>
      <c r="H121" s="20" t="str">
        <f t="shared" si="1"/>
        <v> </v>
      </c>
    </row>
    <row r="122" spans="1:8" ht="18" customHeight="1">
      <c r="A122" s="32">
        <v>117</v>
      </c>
      <c r="B122" s="34" t="s">
        <v>65</v>
      </c>
      <c r="C122" s="34" t="s">
        <v>165</v>
      </c>
      <c r="D122" s="34">
        <v>15</v>
      </c>
      <c r="E122" s="35">
        <v>15</v>
      </c>
      <c r="F122" s="44"/>
      <c r="H122" s="20" t="str">
        <f t="shared" si="1"/>
        <v> </v>
      </c>
    </row>
    <row r="123" spans="1:8" ht="18" customHeight="1">
      <c r="A123" s="32">
        <v>118</v>
      </c>
      <c r="B123" s="34" t="s">
        <v>59</v>
      </c>
      <c r="C123" s="34" t="s">
        <v>166</v>
      </c>
      <c r="D123" s="34">
        <v>32</v>
      </c>
      <c r="E123" s="35">
        <v>4</v>
      </c>
      <c r="F123" s="44"/>
      <c r="H123" s="20" t="str">
        <f t="shared" si="1"/>
        <v> </v>
      </c>
    </row>
    <row r="124" spans="1:8" ht="18" customHeight="1">
      <c r="A124" s="32">
        <v>119</v>
      </c>
      <c r="B124" s="34" t="s">
        <v>61</v>
      </c>
      <c r="C124" s="34" t="s">
        <v>167</v>
      </c>
      <c r="D124" s="34">
        <v>39</v>
      </c>
      <c r="E124" s="35">
        <v>3.29</v>
      </c>
      <c r="F124" s="44"/>
      <c r="H124" s="20" t="str">
        <f t="shared" si="1"/>
        <v> </v>
      </c>
    </row>
    <row r="125" spans="1:8" ht="18" customHeight="1">
      <c r="A125" s="32">
        <v>120</v>
      </c>
      <c r="B125" s="34" t="s">
        <v>65</v>
      </c>
      <c r="C125" s="34" t="s">
        <v>168</v>
      </c>
      <c r="D125" s="34">
        <v>14</v>
      </c>
      <c r="E125" s="35">
        <v>14.6</v>
      </c>
      <c r="F125" s="44"/>
      <c r="H125" s="20" t="str">
        <f t="shared" si="1"/>
        <v> </v>
      </c>
    </row>
    <row r="126" spans="1:8" ht="18" customHeight="1">
      <c r="A126" s="32">
        <v>121</v>
      </c>
      <c r="B126" s="34" t="s">
        <v>61</v>
      </c>
      <c r="C126" s="34" t="s">
        <v>169</v>
      </c>
      <c r="D126" s="34">
        <v>21</v>
      </c>
      <c r="E126" s="35">
        <v>3.5</v>
      </c>
      <c r="F126" s="44"/>
      <c r="H126" s="20" t="str">
        <f t="shared" si="1"/>
        <v> </v>
      </c>
    </row>
    <row r="127" spans="1:8" ht="18" customHeight="1">
      <c r="A127" s="32">
        <v>122</v>
      </c>
      <c r="B127" s="34" t="s">
        <v>59</v>
      </c>
      <c r="C127" s="34" t="s">
        <v>169</v>
      </c>
      <c r="D127" s="34">
        <v>48</v>
      </c>
      <c r="E127" s="35">
        <v>2.6</v>
      </c>
      <c r="F127" s="44"/>
      <c r="H127" s="20" t="str">
        <f t="shared" si="1"/>
        <v> </v>
      </c>
    </row>
    <row r="128" spans="1:8" ht="18" customHeight="1">
      <c r="A128" s="32">
        <v>123</v>
      </c>
      <c r="B128" s="34" t="s">
        <v>56</v>
      </c>
      <c r="C128" s="34" t="s">
        <v>170</v>
      </c>
      <c r="D128" s="34">
        <v>24</v>
      </c>
      <c r="E128" s="35">
        <v>9.25</v>
      </c>
      <c r="F128" s="44"/>
      <c r="H128" s="20" t="str">
        <f t="shared" si="1"/>
        <v> </v>
      </c>
    </row>
    <row r="129" spans="1:8" ht="18" customHeight="1">
      <c r="A129" s="32">
        <v>124</v>
      </c>
      <c r="B129" s="34" t="s">
        <v>65</v>
      </c>
      <c r="C129" s="34" t="s">
        <v>171</v>
      </c>
      <c r="D129" s="34">
        <v>16</v>
      </c>
      <c r="E129" s="35">
        <v>8.59</v>
      </c>
      <c r="F129" s="44"/>
      <c r="H129" s="20" t="str">
        <f t="shared" si="1"/>
        <v> </v>
      </c>
    </row>
    <row r="130" spans="1:8" ht="18" customHeight="1">
      <c r="A130" s="32">
        <v>125</v>
      </c>
      <c r="B130" s="34" t="s">
        <v>59</v>
      </c>
      <c r="C130" s="34" t="s">
        <v>172</v>
      </c>
      <c r="D130" s="34">
        <v>15</v>
      </c>
      <c r="E130" s="35">
        <v>2.32</v>
      </c>
      <c r="F130" s="44"/>
      <c r="H130" s="20" t="str">
        <f t="shared" si="1"/>
        <v> </v>
      </c>
    </row>
    <row r="131" spans="1:8" ht="18" customHeight="1">
      <c r="A131" s="32">
        <v>126</v>
      </c>
      <c r="B131" s="34" t="s">
        <v>59</v>
      </c>
      <c r="C131" s="34" t="s">
        <v>173</v>
      </c>
      <c r="D131" s="34">
        <v>11</v>
      </c>
      <c r="E131" s="35">
        <v>2.5</v>
      </c>
      <c r="F131" s="44"/>
      <c r="H131" s="20" t="str">
        <f t="shared" si="1"/>
        <v> </v>
      </c>
    </row>
    <row r="132" spans="1:8" ht="18" customHeight="1">
      <c r="A132" s="32">
        <v>127</v>
      </c>
      <c r="B132" s="34" t="s">
        <v>56</v>
      </c>
      <c r="C132" s="34" t="s">
        <v>174</v>
      </c>
      <c r="D132" s="34">
        <v>25</v>
      </c>
      <c r="E132" s="35">
        <v>9.99</v>
      </c>
      <c r="F132" s="44"/>
      <c r="H132" s="20" t="str">
        <f t="shared" si="1"/>
        <v> </v>
      </c>
    </row>
    <row r="133" spans="1:8" ht="18" customHeight="1">
      <c r="A133" s="32">
        <v>128</v>
      </c>
      <c r="B133" s="34" t="s">
        <v>65</v>
      </c>
      <c r="C133" s="34" t="s">
        <v>175</v>
      </c>
      <c r="D133" s="34">
        <v>15</v>
      </c>
      <c r="E133" s="35">
        <v>12.4</v>
      </c>
      <c r="F133" s="44"/>
      <c r="H133" s="20" t="str">
        <f t="shared" si="1"/>
        <v> </v>
      </c>
    </row>
    <row r="134" spans="1:8" ht="18" customHeight="1">
      <c r="A134" s="32">
        <v>129</v>
      </c>
      <c r="B134" s="34" t="s">
        <v>65</v>
      </c>
      <c r="C134" s="34" t="s">
        <v>176</v>
      </c>
      <c r="D134" s="34">
        <v>15</v>
      </c>
      <c r="E134" s="35">
        <v>8.99</v>
      </c>
      <c r="F134" s="44"/>
      <c r="H134" s="20" t="str">
        <f t="shared" si="1"/>
        <v> </v>
      </c>
    </row>
    <row r="135" spans="1:8" ht="18" customHeight="1">
      <c r="A135" s="32">
        <v>130</v>
      </c>
      <c r="B135" s="34" t="s">
        <v>52</v>
      </c>
      <c r="C135" s="34" t="s">
        <v>177</v>
      </c>
      <c r="D135" s="34">
        <v>18</v>
      </c>
      <c r="E135" s="35">
        <v>3.2</v>
      </c>
      <c r="F135" s="44"/>
      <c r="H135" s="20" t="str">
        <f aca="true" t="shared" si="2" ref="H135:H198">IF(F135=0," ",IF(F135=D135*E135,"Puiku!","Klaida"))</f>
        <v> </v>
      </c>
    </row>
    <row r="136" spans="1:8" ht="18" customHeight="1">
      <c r="A136" s="32">
        <v>131</v>
      </c>
      <c r="B136" s="34" t="s">
        <v>65</v>
      </c>
      <c r="C136" s="34" t="s">
        <v>178</v>
      </c>
      <c r="D136" s="34">
        <v>14</v>
      </c>
      <c r="E136" s="35">
        <v>9.6</v>
      </c>
      <c r="F136" s="44"/>
      <c r="H136" s="20" t="str">
        <f t="shared" si="2"/>
        <v> </v>
      </c>
    </row>
    <row r="137" spans="1:8" ht="18" customHeight="1">
      <c r="A137" s="32">
        <v>132</v>
      </c>
      <c r="B137" s="34" t="s">
        <v>56</v>
      </c>
      <c r="C137" s="34" t="s">
        <v>179</v>
      </c>
      <c r="D137" s="34">
        <v>12</v>
      </c>
      <c r="E137" s="35">
        <v>7.95</v>
      </c>
      <c r="F137" s="44"/>
      <c r="H137" s="20" t="str">
        <f t="shared" si="2"/>
        <v> </v>
      </c>
    </row>
    <row r="138" spans="1:8" ht="18" customHeight="1">
      <c r="A138" s="32">
        <v>133</v>
      </c>
      <c r="B138" s="34" t="s">
        <v>56</v>
      </c>
      <c r="C138" s="34" t="s">
        <v>180</v>
      </c>
      <c r="D138" s="34">
        <v>17</v>
      </c>
      <c r="E138" s="35">
        <v>5.64</v>
      </c>
      <c r="F138" s="44"/>
      <c r="H138" s="20" t="str">
        <f t="shared" si="2"/>
        <v> </v>
      </c>
    </row>
    <row r="139" spans="1:8" ht="18" customHeight="1">
      <c r="A139" s="32">
        <v>134</v>
      </c>
      <c r="B139" s="34" t="s">
        <v>65</v>
      </c>
      <c r="C139" s="34" t="s">
        <v>181</v>
      </c>
      <c r="D139" s="34">
        <v>33</v>
      </c>
      <c r="E139" s="35">
        <v>8.5</v>
      </c>
      <c r="F139" s="44"/>
      <c r="H139" s="20" t="str">
        <f t="shared" si="2"/>
        <v> </v>
      </c>
    </row>
    <row r="140" spans="1:8" ht="18" customHeight="1">
      <c r="A140" s="32">
        <v>135</v>
      </c>
      <c r="B140" s="34" t="s">
        <v>52</v>
      </c>
      <c r="C140" s="34" t="s">
        <v>182</v>
      </c>
      <c r="D140" s="34">
        <v>19</v>
      </c>
      <c r="E140" s="35">
        <v>3.2</v>
      </c>
      <c r="F140" s="44"/>
      <c r="H140" s="20" t="str">
        <f t="shared" si="2"/>
        <v> </v>
      </c>
    </row>
    <row r="141" spans="1:8" ht="18" customHeight="1">
      <c r="A141" s="32">
        <v>136</v>
      </c>
      <c r="B141" s="34" t="s">
        <v>59</v>
      </c>
      <c r="C141" s="34" t="s">
        <v>183</v>
      </c>
      <c r="D141" s="34">
        <v>12</v>
      </c>
      <c r="E141" s="35">
        <v>4.24</v>
      </c>
      <c r="F141" s="44"/>
      <c r="H141" s="20" t="str">
        <f t="shared" si="2"/>
        <v> </v>
      </c>
    </row>
    <row r="142" spans="1:8" ht="18" customHeight="1">
      <c r="A142" s="32">
        <v>137</v>
      </c>
      <c r="B142" s="34" t="s">
        <v>59</v>
      </c>
      <c r="C142" s="34" t="s">
        <v>184</v>
      </c>
      <c r="D142" s="34">
        <v>16</v>
      </c>
      <c r="E142" s="35">
        <v>4.8</v>
      </c>
      <c r="F142" s="44"/>
      <c r="H142" s="20" t="str">
        <f t="shared" si="2"/>
        <v> </v>
      </c>
    </row>
    <row r="143" spans="1:8" ht="18" customHeight="1">
      <c r="A143" s="32">
        <v>138</v>
      </c>
      <c r="B143" s="34" t="s">
        <v>61</v>
      </c>
      <c r="C143" s="34" t="s">
        <v>185</v>
      </c>
      <c r="D143" s="34">
        <v>41</v>
      </c>
      <c r="E143" s="35">
        <v>2.99</v>
      </c>
      <c r="F143" s="44"/>
      <c r="H143" s="20" t="str">
        <f t="shared" si="2"/>
        <v> </v>
      </c>
    </row>
    <row r="144" spans="1:8" ht="18" customHeight="1">
      <c r="A144" s="32">
        <v>139</v>
      </c>
      <c r="B144" s="34" t="s">
        <v>59</v>
      </c>
      <c r="C144" s="34" t="s">
        <v>186</v>
      </c>
      <c r="D144" s="34">
        <v>14</v>
      </c>
      <c r="E144" s="35">
        <v>5.2</v>
      </c>
      <c r="F144" s="44"/>
      <c r="H144" s="20" t="str">
        <f t="shared" si="2"/>
        <v> </v>
      </c>
    </row>
    <row r="145" spans="1:8" ht="18" customHeight="1">
      <c r="A145" s="32">
        <v>140</v>
      </c>
      <c r="B145" s="34" t="s">
        <v>61</v>
      </c>
      <c r="C145" s="34" t="s">
        <v>187</v>
      </c>
      <c r="D145" s="34">
        <v>32</v>
      </c>
      <c r="E145" s="35">
        <v>4.5</v>
      </c>
      <c r="F145" s="44"/>
      <c r="H145" s="20" t="str">
        <f t="shared" si="2"/>
        <v> </v>
      </c>
    </row>
    <row r="146" spans="1:8" ht="18" customHeight="1">
      <c r="A146" s="32">
        <v>141</v>
      </c>
      <c r="B146" s="34" t="s">
        <v>65</v>
      </c>
      <c r="C146" s="34" t="s">
        <v>188</v>
      </c>
      <c r="D146" s="34">
        <v>14</v>
      </c>
      <c r="E146" s="35">
        <v>7.14</v>
      </c>
      <c r="F146" s="44"/>
      <c r="H146" s="20" t="str">
        <f t="shared" si="2"/>
        <v> </v>
      </c>
    </row>
    <row r="147" spans="1:8" ht="18" customHeight="1">
      <c r="A147" s="32">
        <v>142</v>
      </c>
      <c r="B147" s="34" t="s">
        <v>61</v>
      </c>
      <c r="C147" s="34" t="s">
        <v>189</v>
      </c>
      <c r="D147" s="34">
        <v>18</v>
      </c>
      <c r="E147" s="35">
        <v>2.89</v>
      </c>
      <c r="F147" s="44"/>
      <c r="H147" s="20" t="str">
        <f t="shared" si="2"/>
        <v> </v>
      </c>
    </row>
    <row r="148" spans="1:8" ht="18" customHeight="1">
      <c r="A148" s="32">
        <v>143</v>
      </c>
      <c r="B148" s="34" t="s">
        <v>59</v>
      </c>
      <c r="C148" s="34" t="s">
        <v>190</v>
      </c>
      <c r="D148" s="34">
        <v>12</v>
      </c>
      <c r="E148" s="35">
        <v>3.5</v>
      </c>
      <c r="F148" s="44"/>
      <c r="H148" s="20" t="str">
        <f t="shared" si="2"/>
        <v> </v>
      </c>
    </row>
    <row r="149" spans="1:8" ht="18" customHeight="1">
      <c r="A149" s="32">
        <v>144</v>
      </c>
      <c r="B149" s="34" t="s">
        <v>61</v>
      </c>
      <c r="C149" s="34" t="s">
        <v>191</v>
      </c>
      <c r="D149" s="34">
        <v>16</v>
      </c>
      <c r="E149" s="35">
        <v>3.69</v>
      </c>
      <c r="F149" s="44"/>
      <c r="H149" s="20" t="str">
        <f t="shared" si="2"/>
        <v> </v>
      </c>
    </row>
    <row r="150" spans="1:8" ht="18" customHeight="1">
      <c r="A150" s="32">
        <v>145</v>
      </c>
      <c r="B150" s="34" t="s">
        <v>59</v>
      </c>
      <c r="C150" s="34" t="s">
        <v>191</v>
      </c>
      <c r="D150" s="34">
        <v>64</v>
      </c>
      <c r="E150" s="35">
        <v>4.6</v>
      </c>
      <c r="F150" s="44"/>
      <c r="H150" s="20" t="str">
        <f t="shared" si="2"/>
        <v> </v>
      </c>
    </row>
    <row r="151" spans="1:8" ht="18" customHeight="1">
      <c r="A151" s="32">
        <v>146</v>
      </c>
      <c r="B151" s="34" t="s">
        <v>59</v>
      </c>
      <c r="C151" s="34" t="s">
        <v>192</v>
      </c>
      <c r="D151" s="34">
        <v>11</v>
      </c>
      <c r="E151" s="35">
        <v>4.4</v>
      </c>
      <c r="F151" s="45"/>
      <c r="H151" s="20" t="str">
        <f t="shared" si="2"/>
        <v> </v>
      </c>
    </row>
    <row r="152" spans="1:8" ht="18" customHeight="1">
      <c r="A152" s="32">
        <v>147</v>
      </c>
      <c r="B152" s="34" t="s">
        <v>61</v>
      </c>
      <c r="C152" s="34" t="s">
        <v>192</v>
      </c>
      <c r="D152" s="34">
        <v>26</v>
      </c>
      <c r="E152" s="35">
        <v>2.97</v>
      </c>
      <c r="F152" s="45"/>
      <c r="H152" s="20" t="str">
        <f t="shared" si="2"/>
        <v> </v>
      </c>
    </row>
    <row r="153" spans="1:8" ht="18" customHeight="1">
      <c r="A153" s="32">
        <v>148</v>
      </c>
      <c r="B153" s="34" t="s">
        <v>59</v>
      </c>
      <c r="C153" s="34" t="s">
        <v>193</v>
      </c>
      <c r="D153" s="34">
        <v>16</v>
      </c>
      <c r="E153" s="35">
        <v>3.4</v>
      </c>
      <c r="F153" s="44"/>
      <c r="H153" s="20" t="str">
        <f t="shared" si="2"/>
        <v> </v>
      </c>
    </row>
    <row r="154" spans="1:8" ht="18" customHeight="1">
      <c r="A154" s="32">
        <v>149</v>
      </c>
      <c r="B154" s="34" t="s">
        <v>61</v>
      </c>
      <c r="C154" s="34" t="s">
        <v>194</v>
      </c>
      <c r="D154" s="34">
        <v>25</v>
      </c>
      <c r="E154" s="35">
        <v>2.99</v>
      </c>
      <c r="F154" s="44"/>
      <c r="H154" s="20" t="str">
        <f t="shared" si="2"/>
        <v> </v>
      </c>
    </row>
    <row r="155" spans="1:8" ht="18" customHeight="1">
      <c r="A155" s="32">
        <v>150</v>
      </c>
      <c r="B155" s="34" t="s">
        <v>56</v>
      </c>
      <c r="C155" s="34" t="s">
        <v>195</v>
      </c>
      <c r="D155" s="34">
        <v>11</v>
      </c>
      <c r="E155" s="35">
        <v>9.8</v>
      </c>
      <c r="F155" s="44"/>
      <c r="H155" s="20" t="str">
        <f t="shared" si="2"/>
        <v> </v>
      </c>
    </row>
    <row r="156" spans="1:8" ht="18" customHeight="1">
      <c r="A156" s="32">
        <v>151</v>
      </c>
      <c r="B156" s="34" t="s">
        <v>56</v>
      </c>
      <c r="C156" s="34" t="s">
        <v>196</v>
      </c>
      <c r="D156" s="34">
        <v>35</v>
      </c>
      <c r="E156" s="35">
        <v>9.15</v>
      </c>
      <c r="F156" s="46"/>
      <c r="H156" s="20" t="str">
        <f t="shared" si="2"/>
        <v> </v>
      </c>
    </row>
    <row r="157" spans="1:8" ht="18" customHeight="1">
      <c r="A157" s="32">
        <v>152</v>
      </c>
      <c r="B157" s="34" t="s">
        <v>61</v>
      </c>
      <c r="C157" s="34" t="s">
        <v>197</v>
      </c>
      <c r="D157" s="34">
        <v>19</v>
      </c>
      <c r="E157" s="35">
        <v>3.5</v>
      </c>
      <c r="F157" s="46"/>
      <c r="H157" s="20" t="str">
        <f t="shared" si="2"/>
        <v> </v>
      </c>
    </row>
    <row r="158" spans="1:8" ht="18" customHeight="1">
      <c r="A158" s="32">
        <v>153</v>
      </c>
      <c r="B158" s="34" t="s">
        <v>59</v>
      </c>
      <c r="C158" s="34" t="s">
        <v>198</v>
      </c>
      <c r="D158" s="34">
        <v>15</v>
      </c>
      <c r="E158" s="35">
        <v>3.9</v>
      </c>
      <c r="F158" s="47"/>
      <c r="H158" s="20" t="str">
        <f t="shared" si="2"/>
        <v> </v>
      </c>
    </row>
    <row r="159" spans="1:8" ht="18" customHeight="1">
      <c r="A159" s="32">
        <v>154</v>
      </c>
      <c r="B159" s="34" t="s">
        <v>61</v>
      </c>
      <c r="C159" s="34" t="s">
        <v>198</v>
      </c>
      <c r="D159" s="34">
        <v>19</v>
      </c>
      <c r="E159" s="35">
        <v>3.67</v>
      </c>
      <c r="F159" s="47"/>
      <c r="H159" s="20" t="str">
        <f t="shared" si="2"/>
        <v> </v>
      </c>
    </row>
    <row r="160" spans="1:8" ht="18" customHeight="1">
      <c r="A160" s="32">
        <v>155</v>
      </c>
      <c r="B160" s="34" t="s">
        <v>65</v>
      </c>
      <c r="C160" s="34" t="s">
        <v>199</v>
      </c>
      <c r="D160" s="34">
        <v>19</v>
      </c>
      <c r="E160" s="35">
        <v>13.47</v>
      </c>
      <c r="F160" s="46"/>
      <c r="H160" s="20" t="str">
        <f t="shared" si="2"/>
        <v> </v>
      </c>
    </row>
    <row r="161" spans="1:8" ht="18" customHeight="1">
      <c r="A161" s="32">
        <v>156</v>
      </c>
      <c r="B161" s="34" t="s">
        <v>61</v>
      </c>
      <c r="C161" s="34" t="s">
        <v>200</v>
      </c>
      <c r="D161" s="34">
        <v>24</v>
      </c>
      <c r="E161" s="35">
        <v>3.15</v>
      </c>
      <c r="F161" s="46"/>
      <c r="H161" s="20" t="str">
        <f t="shared" si="2"/>
        <v> </v>
      </c>
    </row>
    <row r="162" spans="1:8" ht="18" customHeight="1">
      <c r="A162" s="32">
        <v>157</v>
      </c>
      <c r="B162" s="34" t="s">
        <v>59</v>
      </c>
      <c r="C162" s="34" t="s">
        <v>201</v>
      </c>
      <c r="D162" s="34">
        <v>18</v>
      </c>
      <c r="E162" s="35">
        <v>3.75</v>
      </c>
      <c r="F162" s="46"/>
      <c r="H162" s="20" t="str">
        <f t="shared" si="2"/>
        <v> </v>
      </c>
    </row>
    <row r="163" spans="1:8" ht="18" customHeight="1">
      <c r="A163" s="32">
        <v>158</v>
      </c>
      <c r="B163" s="34" t="s">
        <v>52</v>
      </c>
      <c r="C163" s="34" t="s">
        <v>202</v>
      </c>
      <c r="D163" s="34">
        <v>18</v>
      </c>
      <c r="E163" s="35">
        <v>4.02</v>
      </c>
      <c r="F163" s="46"/>
      <c r="H163" s="20" t="str">
        <f t="shared" si="2"/>
        <v> </v>
      </c>
    </row>
    <row r="164" spans="1:8" ht="18" customHeight="1">
      <c r="A164" s="32">
        <v>159</v>
      </c>
      <c r="B164" s="34" t="s">
        <v>56</v>
      </c>
      <c r="C164" s="34" t="s">
        <v>203</v>
      </c>
      <c r="D164" s="34">
        <v>42</v>
      </c>
      <c r="E164" s="35">
        <v>9.98</v>
      </c>
      <c r="F164" s="46"/>
      <c r="H164" s="20" t="str">
        <f t="shared" si="2"/>
        <v> </v>
      </c>
    </row>
    <row r="165" spans="1:8" ht="18" customHeight="1">
      <c r="A165" s="32">
        <v>160</v>
      </c>
      <c r="B165" s="34" t="s">
        <v>65</v>
      </c>
      <c r="C165" s="34" t="s">
        <v>204</v>
      </c>
      <c r="D165" s="34">
        <v>16</v>
      </c>
      <c r="E165" s="35">
        <v>8.6</v>
      </c>
      <c r="F165" s="46"/>
      <c r="H165" s="20" t="str">
        <f t="shared" si="2"/>
        <v> </v>
      </c>
    </row>
    <row r="166" spans="1:8" ht="18" customHeight="1">
      <c r="A166" s="32">
        <v>161</v>
      </c>
      <c r="B166" s="34" t="s">
        <v>61</v>
      </c>
      <c r="C166" s="34" t="s">
        <v>205</v>
      </c>
      <c r="D166" s="34">
        <v>25</v>
      </c>
      <c r="E166" s="35">
        <v>3.34</v>
      </c>
      <c r="F166" s="46"/>
      <c r="H166" s="20" t="str">
        <f t="shared" si="2"/>
        <v> </v>
      </c>
    </row>
    <row r="167" spans="1:8" ht="18" customHeight="1">
      <c r="A167" s="32">
        <v>162</v>
      </c>
      <c r="B167" s="34" t="s">
        <v>56</v>
      </c>
      <c r="C167" s="34" t="s">
        <v>206</v>
      </c>
      <c r="D167" s="34">
        <v>15</v>
      </c>
      <c r="E167" s="35">
        <v>3.45</v>
      </c>
      <c r="F167" s="46"/>
      <c r="H167" s="20" t="str">
        <f t="shared" si="2"/>
        <v> </v>
      </c>
    </row>
    <row r="168" spans="1:8" ht="18" customHeight="1">
      <c r="A168" s="32">
        <v>163</v>
      </c>
      <c r="B168" s="34" t="s">
        <v>65</v>
      </c>
      <c r="C168" s="34" t="s">
        <v>207</v>
      </c>
      <c r="D168" s="34">
        <v>25</v>
      </c>
      <c r="E168" s="35">
        <v>12.3</v>
      </c>
      <c r="F168" s="46"/>
      <c r="H168" s="20" t="str">
        <f t="shared" si="2"/>
        <v> </v>
      </c>
    </row>
    <row r="169" spans="1:8" ht="18" customHeight="1">
      <c r="A169" s="32">
        <v>164</v>
      </c>
      <c r="B169" s="34" t="s">
        <v>65</v>
      </c>
      <c r="C169" s="34" t="s">
        <v>208</v>
      </c>
      <c r="D169" s="34">
        <v>23</v>
      </c>
      <c r="E169" s="35">
        <v>25</v>
      </c>
      <c r="F169" s="46"/>
      <c r="H169" s="20" t="str">
        <f t="shared" si="2"/>
        <v> </v>
      </c>
    </row>
    <row r="170" spans="1:8" ht="18" customHeight="1">
      <c r="A170" s="32">
        <v>165</v>
      </c>
      <c r="B170" s="34" t="s">
        <v>61</v>
      </c>
      <c r="C170" s="34" t="s">
        <v>209</v>
      </c>
      <c r="D170" s="34">
        <v>22</v>
      </c>
      <c r="E170" s="35">
        <v>2.85</v>
      </c>
      <c r="F170" s="46"/>
      <c r="H170" s="20" t="str">
        <f t="shared" si="2"/>
        <v> </v>
      </c>
    </row>
    <row r="171" spans="1:8" ht="18" customHeight="1">
      <c r="A171" s="32">
        <v>166</v>
      </c>
      <c r="B171" s="34" t="s">
        <v>59</v>
      </c>
      <c r="C171" s="34" t="s">
        <v>209</v>
      </c>
      <c r="D171" s="34">
        <v>36</v>
      </c>
      <c r="E171" s="35">
        <v>3.63</v>
      </c>
      <c r="F171" s="45"/>
      <c r="H171" s="20" t="str">
        <f t="shared" si="2"/>
        <v> </v>
      </c>
    </row>
    <row r="172" spans="1:8" ht="18" customHeight="1">
      <c r="A172" s="32">
        <v>167</v>
      </c>
      <c r="B172" s="34" t="s">
        <v>52</v>
      </c>
      <c r="C172" s="34" t="s">
        <v>210</v>
      </c>
      <c r="D172" s="34">
        <v>23</v>
      </c>
      <c r="E172" s="35">
        <v>3.18</v>
      </c>
      <c r="F172" s="44"/>
      <c r="H172" s="20" t="str">
        <f t="shared" si="2"/>
        <v> </v>
      </c>
    </row>
    <row r="173" spans="1:8" ht="18" customHeight="1">
      <c r="A173" s="32">
        <v>168</v>
      </c>
      <c r="B173" s="34" t="s">
        <v>59</v>
      </c>
      <c r="C173" s="34" t="s">
        <v>211</v>
      </c>
      <c r="D173" s="34">
        <v>16</v>
      </c>
      <c r="E173" s="35">
        <v>5.4</v>
      </c>
      <c r="F173" s="45"/>
      <c r="H173" s="20" t="str">
        <f t="shared" si="2"/>
        <v> </v>
      </c>
    </row>
    <row r="174" spans="1:8" ht="18" customHeight="1">
      <c r="A174" s="32">
        <v>169</v>
      </c>
      <c r="B174" s="34" t="s">
        <v>52</v>
      </c>
      <c r="C174" s="34" t="s">
        <v>212</v>
      </c>
      <c r="D174" s="34">
        <v>12</v>
      </c>
      <c r="E174" s="35">
        <v>5.2</v>
      </c>
      <c r="F174" s="44"/>
      <c r="H174" s="20" t="str">
        <f t="shared" si="2"/>
        <v> </v>
      </c>
    </row>
    <row r="175" spans="1:8" ht="18" customHeight="1">
      <c r="A175" s="32">
        <v>170</v>
      </c>
      <c r="B175" s="34" t="s">
        <v>52</v>
      </c>
      <c r="C175" s="34" t="s">
        <v>213</v>
      </c>
      <c r="D175" s="34">
        <v>25</v>
      </c>
      <c r="E175" s="35">
        <v>2.67</v>
      </c>
      <c r="F175" s="44"/>
      <c r="H175" s="20" t="str">
        <f t="shared" si="2"/>
        <v> </v>
      </c>
    </row>
    <row r="176" spans="1:8" ht="18" customHeight="1">
      <c r="A176" s="32">
        <v>171</v>
      </c>
      <c r="B176" s="34" t="s">
        <v>61</v>
      </c>
      <c r="C176" s="34" t="s">
        <v>214</v>
      </c>
      <c r="D176" s="34">
        <v>29</v>
      </c>
      <c r="E176" s="35">
        <v>3.39</v>
      </c>
      <c r="F176" s="44"/>
      <c r="H176" s="20" t="str">
        <f t="shared" si="2"/>
        <v> </v>
      </c>
    </row>
    <row r="177" spans="1:8" ht="18" customHeight="1">
      <c r="A177" s="32">
        <v>172</v>
      </c>
      <c r="B177" s="34" t="s">
        <v>56</v>
      </c>
      <c r="C177" s="34" t="s">
        <v>215</v>
      </c>
      <c r="D177" s="34">
        <v>10</v>
      </c>
      <c r="E177" s="35">
        <v>19.35</v>
      </c>
      <c r="F177" s="44"/>
      <c r="H177" s="20" t="str">
        <f t="shared" si="2"/>
        <v> </v>
      </c>
    </row>
    <row r="178" spans="1:8" ht="18" customHeight="1">
      <c r="A178" s="32">
        <v>173</v>
      </c>
      <c r="B178" s="34" t="s">
        <v>52</v>
      </c>
      <c r="C178" s="34" t="s">
        <v>216</v>
      </c>
      <c r="D178" s="34">
        <v>40</v>
      </c>
      <c r="E178" s="35">
        <v>2.7</v>
      </c>
      <c r="F178" s="44"/>
      <c r="H178" s="20" t="str">
        <f t="shared" si="2"/>
        <v> </v>
      </c>
    </row>
    <row r="179" spans="1:8" ht="18" customHeight="1">
      <c r="A179" s="32">
        <v>174</v>
      </c>
      <c r="B179" s="34" t="s">
        <v>52</v>
      </c>
      <c r="C179" s="34" t="s">
        <v>217</v>
      </c>
      <c r="D179" s="34">
        <v>20</v>
      </c>
      <c r="E179" s="35">
        <v>4.8</v>
      </c>
      <c r="F179" s="44"/>
      <c r="H179" s="20" t="str">
        <f t="shared" si="2"/>
        <v> </v>
      </c>
    </row>
    <row r="180" spans="1:8" ht="18" customHeight="1">
      <c r="A180" s="32">
        <v>175</v>
      </c>
      <c r="B180" s="34" t="s">
        <v>56</v>
      </c>
      <c r="C180" s="34" t="s">
        <v>218</v>
      </c>
      <c r="D180" s="34">
        <v>14</v>
      </c>
      <c r="E180" s="35">
        <v>7.6</v>
      </c>
      <c r="F180" s="44"/>
      <c r="H180" s="20" t="str">
        <f t="shared" si="2"/>
        <v> </v>
      </c>
    </row>
    <row r="181" spans="1:8" ht="18" customHeight="1">
      <c r="A181" s="32">
        <v>176</v>
      </c>
      <c r="B181" s="34" t="s">
        <v>65</v>
      </c>
      <c r="C181" s="34" t="s">
        <v>219</v>
      </c>
      <c r="D181" s="34">
        <v>20</v>
      </c>
      <c r="E181" s="35">
        <v>14.6</v>
      </c>
      <c r="F181" s="44"/>
      <c r="H181" s="20" t="str">
        <f t="shared" si="2"/>
        <v> </v>
      </c>
    </row>
    <row r="182" spans="1:8" ht="18" customHeight="1">
      <c r="A182" s="32">
        <v>177</v>
      </c>
      <c r="B182" s="34" t="s">
        <v>56</v>
      </c>
      <c r="C182" s="34" t="s">
        <v>220</v>
      </c>
      <c r="D182" s="34">
        <v>17</v>
      </c>
      <c r="E182" s="35">
        <v>5.55</v>
      </c>
      <c r="F182" s="44"/>
      <c r="H182" s="20" t="str">
        <f t="shared" si="2"/>
        <v> </v>
      </c>
    </row>
    <row r="183" spans="1:8" ht="18" customHeight="1">
      <c r="A183" s="32">
        <v>178</v>
      </c>
      <c r="B183" s="34" t="s">
        <v>56</v>
      </c>
      <c r="C183" s="34" t="s">
        <v>221</v>
      </c>
      <c r="D183" s="34">
        <v>19</v>
      </c>
      <c r="E183" s="35">
        <v>6.5</v>
      </c>
      <c r="F183" s="44"/>
      <c r="H183" s="20" t="str">
        <f t="shared" si="2"/>
        <v> </v>
      </c>
    </row>
    <row r="184" spans="1:8" ht="18" customHeight="1">
      <c r="A184" s="32">
        <v>179</v>
      </c>
      <c r="B184" s="34" t="s">
        <v>59</v>
      </c>
      <c r="C184" s="34" t="s">
        <v>222</v>
      </c>
      <c r="D184" s="34">
        <v>65</v>
      </c>
      <c r="E184" s="35">
        <v>3</v>
      </c>
      <c r="F184" s="45"/>
      <c r="H184" s="20" t="str">
        <f t="shared" si="2"/>
        <v> </v>
      </c>
    </row>
    <row r="185" spans="1:8" ht="18" customHeight="1">
      <c r="A185" s="32">
        <v>180</v>
      </c>
      <c r="B185" s="34" t="s">
        <v>61</v>
      </c>
      <c r="C185" s="34" t="s">
        <v>223</v>
      </c>
      <c r="D185" s="34">
        <v>20</v>
      </c>
      <c r="E185" s="35">
        <v>4.64</v>
      </c>
      <c r="F185" s="45"/>
      <c r="H185" s="20" t="str">
        <f t="shared" si="2"/>
        <v> </v>
      </c>
    </row>
    <row r="186" spans="1:8" ht="18" customHeight="1">
      <c r="A186" s="32">
        <v>181</v>
      </c>
      <c r="B186" s="34" t="s">
        <v>56</v>
      </c>
      <c r="C186" s="34" t="s">
        <v>224</v>
      </c>
      <c r="D186" s="34">
        <v>12</v>
      </c>
      <c r="E186" s="35">
        <v>16</v>
      </c>
      <c r="F186" s="44"/>
      <c r="H186" s="20" t="str">
        <f t="shared" si="2"/>
        <v> </v>
      </c>
    </row>
    <row r="187" spans="1:8" ht="18" customHeight="1">
      <c r="A187" s="32">
        <v>182</v>
      </c>
      <c r="B187" s="34" t="s">
        <v>61</v>
      </c>
      <c r="C187" s="34" t="s">
        <v>225</v>
      </c>
      <c r="D187" s="34">
        <v>30</v>
      </c>
      <c r="E187" s="35">
        <v>3.54</v>
      </c>
      <c r="F187" s="45"/>
      <c r="H187" s="20" t="str">
        <f t="shared" si="2"/>
        <v> </v>
      </c>
    </row>
    <row r="188" spans="1:8" ht="18" customHeight="1">
      <c r="A188" s="32">
        <v>183</v>
      </c>
      <c r="B188" s="34" t="s">
        <v>59</v>
      </c>
      <c r="C188" s="34" t="s">
        <v>225</v>
      </c>
      <c r="D188" s="34">
        <v>57</v>
      </c>
      <c r="E188" s="35">
        <v>3</v>
      </c>
      <c r="F188" s="45"/>
      <c r="H188" s="20" t="str">
        <f t="shared" si="2"/>
        <v> </v>
      </c>
    </row>
    <row r="189" spans="1:8" ht="18" customHeight="1">
      <c r="A189" s="32">
        <v>184</v>
      </c>
      <c r="B189" s="34" t="s">
        <v>59</v>
      </c>
      <c r="C189" s="34" t="s">
        <v>226</v>
      </c>
      <c r="D189" s="34">
        <v>19</v>
      </c>
      <c r="E189" s="35">
        <v>2.2</v>
      </c>
      <c r="F189" s="44"/>
      <c r="H189" s="20" t="str">
        <f t="shared" si="2"/>
        <v> </v>
      </c>
    </row>
    <row r="190" spans="1:8" ht="18" customHeight="1">
      <c r="A190" s="32">
        <v>185</v>
      </c>
      <c r="B190" s="34" t="s">
        <v>61</v>
      </c>
      <c r="C190" s="34" t="s">
        <v>227</v>
      </c>
      <c r="D190" s="34">
        <v>13</v>
      </c>
      <c r="E190" s="35">
        <v>3.2</v>
      </c>
      <c r="F190" s="44"/>
      <c r="H190" s="20" t="str">
        <f t="shared" si="2"/>
        <v> </v>
      </c>
    </row>
    <row r="191" spans="1:8" ht="18" customHeight="1">
      <c r="A191" s="32">
        <v>186</v>
      </c>
      <c r="B191" s="34" t="s">
        <v>59</v>
      </c>
      <c r="C191" s="34" t="s">
        <v>227</v>
      </c>
      <c r="D191" s="34">
        <v>23</v>
      </c>
      <c r="E191" s="35">
        <v>5.62</v>
      </c>
      <c r="F191" s="45"/>
      <c r="H191" s="20" t="str">
        <f t="shared" si="2"/>
        <v> </v>
      </c>
    </row>
    <row r="192" spans="1:8" ht="18" customHeight="1">
      <c r="A192" s="32">
        <v>187</v>
      </c>
      <c r="B192" s="34" t="s">
        <v>61</v>
      </c>
      <c r="C192" s="34" t="s">
        <v>228</v>
      </c>
      <c r="D192" s="34">
        <v>16</v>
      </c>
      <c r="E192" s="35">
        <v>3.44</v>
      </c>
      <c r="F192" s="44"/>
      <c r="H192" s="20" t="str">
        <f t="shared" si="2"/>
        <v> </v>
      </c>
    </row>
    <row r="193" spans="1:8" ht="18" customHeight="1">
      <c r="A193" s="32">
        <v>188</v>
      </c>
      <c r="B193" s="34" t="s">
        <v>56</v>
      </c>
      <c r="C193" s="34" t="s">
        <v>229</v>
      </c>
      <c r="D193" s="34">
        <v>15</v>
      </c>
      <c r="E193" s="35">
        <v>11.89</v>
      </c>
      <c r="F193" s="44"/>
      <c r="H193" s="20" t="str">
        <f t="shared" si="2"/>
        <v> </v>
      </c>
    </row>
    <row r="194" spans="1:8" ht="18" customHeight="1">
      <c r="A194" s="32">
        <v>189</v>
      </c>
      <c r="B194" s="34" t="s">
        <v>52</v>
      </c>
      <c r="C194" s="34" t="s">
        <v>230</v>
      </c>
      <c r="D194" s="34">
        <v>18</v>
      </c>
      <c r="E194" s="35">
        <v>5.65</v>
      </c>
      <c r="F194" s="44"/>
      <c r="H194" s="20" t="str">
        <f t="shared" si="2"/>
        <v> </v>
      </c>
    </row>
    <row r="195" spans="1:8" ht="18" customHeight="1">
      <c r="A195" s="32">
        <v>190</v>
      </c>
      <c r="B195" s="34" t="s">
        <v>65</v>
      </c>
      <c r="C195" s="34" t="s">
        <v>231</v>
      </c>
      <c r="D195" s="34">
        <v>15</v>
      </c>
      <c r="E195" s="35">
        <v>6.8</v>
      </c>
      <c r="F195" s="44"/>
      <c r="H195" s="20" t="str">
        <f t="shared" si="2"/>
        <v> </v>
      </c>
    </row>
    <row r="196" spans="1:8" ht="18" customHeight="1">
      <c r="A196" s="32">
        <v>191</v>
      </c>
      <c r="B196" s="34" t="s">
        <v>56</v>
      </c>
      <c r="C196" s="34" t="s">
        <v>232</v>
      </c>
      <c r="D196" s="34">
        <v>12</v>
      </c>
      <c r="E196" s="35">
        <v>4.1</v>
      </c>
      <c r="F196" s="44"/>
      <c r="H196" s="20" t="str">
        <f t="shared" si="2"/>
        <v> </v>
      </c>
    </row>
    <row r="197" spans="1:8" ht="18" customHeight="1">
      <c r="A197" s="32">
        <v>192</v>
      </c>
      <c r="B197" s="34" t="s">
        <v>52</v>
      </c>
      <c r="C197" s="34" t="s">
        <v>233</v>
      </c>
      <c r="D197" s="34">
        <v>54</v>
      </c>
      <c r="E197" s="35">
        <v>2.7</v>
      </c>
      <c r="F197" s="44"/>
      <c r="H197" s="20" t="str">
        <f t="shared" si="2"/>
        <v> </v>
      </c>
    </row>
    <row r="198" spans="1:8" ht="18" customHeight="1">
      <c r="A198" s="32">
        <v>193</v>
      </c>
      <c r="B198" s="34" t="s">
        <v>59</v>
      </c>
      <c r="C198" s="34" t="s">
        <v>234</v>
      </c>
      <c r="D198" s="34">
        <v>19</v>
      </c>
      <c r="E198" s="35">
        <v>4.5</v>
      </c>
      <c r="F198" s="44"/>
      <c r="H198" s="20" t="str">
        <f t="shared" si="2"/>
        <v> </v>
      </c>
    </row>
    <row r="199" spans="1:8" ht="18" customHeight="1">
      <c r="A199" s="32">
        <v>194</v>
      </c>
      <c r="B199" s="34" t="s">
        <v>59</v>
      </c>
      <c r="C199" s="34" t="s">
        <v>235</v>
      </c>
      <c r="D199" s="34">
        <v>19</v>
      </c>
      <c r="E199" s="35">
        <v>2.3</v>
      </c>
      <c r="F199" s="44"/>
      <c r="H199" s="20" t="str">
        <f aca="true" t="shared" si="3" ref="H199:H211">IF(F199=0," ",IF(F199=D199*E199,"Puiku!","Klaida"))</f>
        <v> </v>
      </c>
    </row>
    <row r="200" spans="1:8" ht="18" customHeight="1">
      <c r="A200" s="32">
        <v>195</v>
      </c>
      <c r="B200" s="34" t="s">
        <v>61</v>
      </c>
      <c r="C200" s="34" t="s">
        <v>235</v>
      </c>
      <c r="D200" s="34">
        <v>54</v>
      </c>
      <c r="E200" s="35">
        <v>3.36</v>
      </c>
      <c r="F200" s="44"/>
      <c r="H200" s="20" t="str">
        <f t="shared" si="3"/>
        <v> </v>
      </c>
    </row>
    <row r="201" spans="1:8" ht="18" customHeight="1">
      <c r="A201" s="32">
        <v>196</v>
      </c>
      <c r="B201" s="34" t="s">
        <v>52</v>
      </c>
      <c r="C201" s="34" t="s">
        <v>236</v>
      </c>
      <c r="D201" s="34">
        <v>14</v>
      </c>
      <c r="E201" s="35">
        <v>3.15</v>
      </c>
      <c r="F201" s="44"/>
      <c r="H201" s="20" t="str">
        <f t="shared" si="3"/>
        <v> </v>
      </c>
    </row>
    <row r="202" spans="1:8" ht="18" customHeight="1">
      <c r="A202" s="32">
        <v>197</v>
      </c>
      <c r="B202" s="34" t="s">
        <v>59</v>
      </c>
      <c r="C202" s="34" t="s">
        <v>237</v>
      </c>
      <c r="D202" s="34">
        <v>59</v>
      </c>
      <c r="E202" s="35">
        <v>5.25</v>
      </c>
      <c r="F202" s="44"/>
      <c r="H202" s="20" t="str">
        <f t="shared" si="3"/>
        <v> </v>
      </c>
    </row>
    <row r="203" spans="1:8" ht="18" customHeight="1">
      <c r="A203" s="32">
        <v>198</v>
      </c>
      <c r="B203" s="34" t="s">
        <v>59</v>
      </c>
      <c r="C203" s="34" t="s">
        <v>238</v>
      </c>
      <c r="D203" s="34">
        <v>16</v>
      </c>
      <c r="E203" s="35">
        <v>3.6</v>
      </c>
      <c r="F203" s="45"/>
      <c r="H203" s="20" t="str">
        <f t="shared" si="3"/>
        <v> </v>
      </c>
    </row>
    <row r="204" spans="1:8" ht="18" customHeight="1">
      <c r="A204" s="32">
        <v>199</v>
      </c>
      <c r="B204" s="34" t="s">
        <v>61</v>
      </c>
      <c r="C204" s="34" t="s">
        <v>239</v>
      </c>
      <c r="D204" s="34">
        <v>15</v>
      </c>
      <c r="E204" s="35">
        <v>3.3</v>
      </c>
      <c r="F204" s="44"/>
      <c r="H204" s="20" t="str">
        <f t="shared" si="3"/>
        <v> </v>
      </c>
    </row>
    <row r="205" spans="1:8" ht="18" customHeight="1">
      <c r="A205" s="32">
        <v>200</v>
      </c>
      <c r="B205" s="34" t="s">
        <v>56</v>
      </c>
      <c r="C205" s="34" t="s">
        <v>240</v>
      </c>
      <c r="D205" s="34">
        <v>17</v>
      </c>
      <c r="E205" s="35">
        <v>8.62</v>
      </c>
      <c r="F205" s="44"/>
      <c r="H205" s="20" t="str">
        <f t="shared" si="3"/>
        <v> </v>
      </c>
    </row>
    <row r="206" spans="1:8" ht="18" customHeight="1">
      <c r="A206" s="32">
        <v>201</v>
      </c>
      <c r="B206" s="34" t="s">
        <v>52</v>
      </c>
      <c r="C206" s="34" t="s">
        <v>241</v>
      </c>
      <c r="D206" s="34">
        <v>15</v>
      </c>
      <c r="E206" s="35">
        <v>8.1</v>
      </c>
      <c r="F206" s="44"/>
      <c r="H206" s="20" t="str">
        <f t="shared" si="3"/>
        <v> </v>
      </c>
    </row>
    <row r="207" spans="1:8" ht="18" customHeight="1">
      <c r="A207" s="32">
        <v>202</v>
      </c>
      <c r="B207" s="34" t="s">
        <v>65</v>
      </c>
      <c r="C207" s="34" t="s">
        <v>242</v>
      </c>
      <c r="D207" s="34">
        <v>15</v>
      </c>
      <c r="E207" s="35">
        <v>10.85</v>
      </c>
      <c r="F207" s="44"/>
      <c r="H207" s="20" t="str">
        <f t="shared" si="3"/>
        <v> </v>
      </c>
    </row>
    <row r="208" spans="1:8" ht="18" customHeight="1">
      <c r="A208" s="32">
        <v>203</v>
      </c>
      <c r="B208" s="34" t="s">
        <v>65</v>
      </c>
      <c r="C208" s="34" t="s">
        <v>243</v>
      </c>
      <c r="D208" s="34">
        <v>12</v>
      </c>
      <c r="E208" s="35">
        <v>14.3</v>
      </c>
      <c r="F208" s="44"/>
      <c r="H208" s="20" t="str">
        <f t="shared" si="3"/>
        <v> </v>
      </c>
    </row>
    <row r="209" spans="1:8" ht="18" customHeight="1">
      <c r="A209" s="32">
        <v>204</v>
      </c>
      <c r="B209" s="34" t="s">
        <v>59</v>
      </c>
      <c r="C209" s="34" t="s">
        <v>244</v>
      </c>
      <c r="D209" s="34">
        <v>39</v>
      </c>
      <c r="E209" s="35">
        <v>3.46</v>
      </c>
      <c r="F209" s="45"/>
      <c r="H209" s="20" t="str">
        <f t="shared" si="3"/>
        <v> </v>
      </c>
    </row>
    <row r="210" spans="1:8" ht="18" customHeight="1">
      <c r="A210" s="32">
        <v>205</v>
      </c>
      <c r="B210" s="34" t="s">
        <v>65</v>
      </c>
      <c r="C210" s="34" t="s">
        <v>245</v>
      </c>
      <c r="D210" s="34">
        <v>19</v>
      </c>
      <c r="E210" s="35">
        <v>12.6</v>
      </c>
      <c r="F210" s="44"/>
      <c r="H210" s="20" t="str">
        <f t="shared" si="3"/>
        <v> </v>
      </c>
    </row>
    <row r="211" spans="1:8" ht="18" customHeight="1">
      <c r="A211" s="32">
        <v>206</v>
      </c>
      <c r="B211" s="34" t="s">
        <v>56</v>
      </c>
      <c r="C211" s="34" t="s">
        <v>246</v>
      </c>
      <c r="D211" s="34">
        <v>25</v>
      </c>
      <c r="E211" s="35">
        <v>7.25</v>
      </c>
      <c r="F211" s="44"/>
      <c r="H211" s="20" t="str">
        <f t="shared" si="3"/>
        <v> </v>
      </c>
    </row>
  </sheetData>
  <sheetProtection/>
  <printOptions/>
  <pageMargins left="1.48" right="0.75" top="0.4" bottom="0.35" header="0.2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7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375" style="7" customWidth="1"/>
    <col min="2" max="2" width="21.75390625" style="7" customWidth="1"/>
    <col min="3" max="3" width="9.875" style="7" customWidth="1"/>
    <col min="4" max="4" width="12.125" style="7" customWidth="1"/>
    <col min="5" max="5" width="13.875" style="7" customWidth="1"/>
    <col min="6" max="6" width="5.00390625" style="7" customWidth="1"/>
    <col min="7" max="7" width="17.375" style="7" customWidth="1"/>
    <col min="8" max="16384" width="9.00390625" style="7" customWidth="1"/>
  </cols>
  <sheetData>
    <row r="2" ht="15">
      <c r="B2" s="2" t="s">
        <v>311</v>
      </c>
    </row>
    <row r="3" ht="15">
      <c r="B3" s="2"/>
    </row>
    <row r="4" ht="19.5">
      <c r="B4" s="6" t="s">
        <v>19</v>
      </c>
    </row>
    <row r="6" spans="1:7" ht="15.75">
      <c r="A6" s="8" t="s">
        <v>1</v>
      </c>
      <c r="B6" s="8" t="s">
        <v>2</v>
      </c>
      <c r="C6" s="8" t="s">
        <v>3</v>
      </c>
      <c r="D6" s="8" t="s">
        <v>4</v>
      </c>
      <c r="E6" s="8" t="s">
        <v>26</v>
      </c>
      <c r="G6" s="21" t="s">
        <v>46</v>
      </c>
    </row>
    <row r="7" spans="1:7" ht="18">
      <c r="A7" s="9">
        <v>1</v>
      </c>
      <c r="B7" s="5" t="s">
        <v>5</v>
      </c>
      <c r="C7" s="5">
        <v>2</v>
      </c>
      <c r="D7" s="40">
        <v>5.42</v>
      </c>
      <c r="E7" s="40"/>
      <c r="G7" s="20" t="str">
        <f>IF(E7=0," ",IF(E7=C7*D7,"Puiku!","Klaida"))</f>
        <v> </v>
      </c>
    </row>
    <row r="8" spans="1:7" ht="18">
      <c r="A8" s="9">
        <v>2</v>
      </c>
      <c r="B8" s="5" t="s">
        <v>6</v>
      </c>
      <c r="C8" s="5">
        <v>2</v>
      </c>
      <c r="D8" s="40">
        <v>4.37</v>
      </c>
      <c r="E8" s="40"/>
      <c r="G8" s="20" t="str">
        <f aca="true" t="shared" si="0" ref="G8:G26">IF(E8=0," ",IF(E8=C8*D8,"Puiku!","Klaida"))</f>
        <v> </v>
      </c>
    </row>
    <row r="9" spans="1:7" ht="18">
      <c r="A9" s="9">
        <v>3</v>
      </c>
      <c r="B9" s="5" t="s">
        <v>7</v>
      </c>
      <c r="C9" s="5">
        <v>2.5</v>
      </c>
      <c r="D9" s="40">
        <v>7.56</v>
      </c>
      <c r="E9" s="40"/>
      <c r="G9" s="20" t="str">
        <f t="shared" si="0"/>
        <v> </v>
      </c>
    </row>
    <row r="10" spans="1:7" ht="18">
      <c r="A10" s="9">
        <v>4</v>
      </c>
      <c r="B10" s="5" t="s">
        <v>8</v>
      </c>
      <c r="C10" s="5">
        <v>3</v>
      </c>
      <c r="D10" s="40">
        <v>6.78</v>
      </c>
      <c r="E10" s="40"/>
      <c r="G10" s="20" t="str">
        <f t="shared" si="0"/>
        <v> </v>
      </c>
    </row>
    <row r="11" spans="1:7" ht="18">
      <c r="A11" s="9">
        <v>5</v>
      </c>
      <c r="B11" s="5" t="s">
        <v>9</v>
      </c>
      <c r="C11" s="5">
        <v>1.5</v>
      </c>
      <c r="D11" s="40">
        <v>5.97</v>
      </c>
      <c r="E11" s="40"/>
      <c r="G11" s="20" t="str">
        <f t="shared" si="0"/>
        <v> </v>
      </c>
    </row>
    <row r="12" spans="1:7" ht="18">
      <c r="A12" s="9">
        <v>6</v>
      </c>
      <c r="B12" s="5" t="s">
        <v>10</v>
      </c>
      <c r="C12" s="5">
        <v>0.7</v>
      </c>
      <c r="D12" s="40">
        <v>8.75</v>
      </c>
      <c r="E12" s="40"/>
      <c r="G12" s="20" t="str">
        <f t="shared" si="0"/>
        <v> </v>
      </c>
    </row>
    <row r="13" spans="1:7" ht="18">
      <c r="A13" s="9">
        <v>7</v>
      </c>
      <c r="B13" s="5" t="s">
        <v>11</v>
      </c>
      <c r="C13" s="5">
        <v>3</v>
      </c>
      <c r="D13" s="40">
        <v>2.47</v>
      </c>
      <c r="E13" s="40"/>
      <c r="G13" s="20" t="str">
        <f t="shared" si="0"/>
        <v> </v>
      </c>
    </row>
    <row r="14" spans="1:7" ht="18">
      <c r="A14" s="9">
        <v>8</v>
      </c>
      <c r="B14" s="5" t="s">
        <v>12</v>
      </c>
      <c r="C14" s="5">
        <v>2</v>
      </c>
      <c r="D14" s="40">
        <v>2.45</v>
      </c>
      <c r="E14" s="40"/>
      <c r="G14" s="20" t="str">
        <f t="shared" si="0"/>
        <v> </v>
      </c>
    </row>
    <row r="15" spans="1:7" ht="18">
      <c r="A15" s="9">
        <v>9</v>
      </c>
      <c r="B15" s="5" t="s">
        <v>13</v>
      </c>
      <c r="C15" s="5">
        <v>2</v>
      </c>
      <c r="D15" s="40">
        <v>1.98</v>
      </c>
      <c r="E15" s="40"/>
      <c r="G15" s="20" t="str">
        <f t="shared" si="0"/>
        <v> </v>
      </c>
    </row>
    <row r="16" spans="1:7" ht="18">
      <c r="A16" s="9">
        <v>10</v>
      </c>
      <c r="B16" s="5" t="s">
        <v>14</v>
      </c>
      <c r="C16" s="5">
        <v>2</v>
      </c>
      <c r="D16" s="40">
        <v>2</v>
      </c>
      <c r="E16" s="40"/>
      <c r="G16" s="20" t="str">
        <f t="shared" si="0"/>
        <v> </v>
      </c>
    </row>
    <row r="17" spans="1:7" ht="18">
      <c r="A17" s="9">
        <v>11</v>
      </c>
      <c r="B17" s="5" t="s">
        <v>15</v>
      </c>
      <c r="C17" s="5">
        <v>3.5</v>
      </c>
      <c r="D17" s="40">
        <v>0.57</v>
      </c>
      <c r="E17" s="40"/>
      <c r="G17" s="20" t="str">
        <f t="shared" si="0"/>
        <v> </v>
      </c>
    </row>
    <row r="18" spans="1:7" ht="18">
      <c r="A18" s="9">
        <v>12</v>
      </c>
      <c r="B18" s="5" t="s">
        <v>16</v>
      </c>
      <c r="C18" s="5">
        <v>2.5</v>
      </c>
      <c r="D18" s="40">
        <v>1.15</v>
      </c>
      <c r="E18" s="40"/>
      <c r="G18" s="20" t="str">
        <f t="shared" si="0"/>
        <v> </v>
      </c>
    </row>
    <row r="19" spans="1:7" ht="18">
      <c r="A19" s="9">
        <v>13</v>
      </c>
      <c r="B19" s="5" t="s">
        <v>17</v>
      </c>
      <c r="C19" s="5">
        <v>1.5</v>
      </c>
      <c r="D19" s="40">
        <v>1.57</v>
      </c>
      <c r="E19" s="40"/>
      <c r="G19" s="20" t="str">
        <f t="shared" si="0"/>
        <v> </v>
      </c>
    </row>
    <row r="20" spans="1:7" ht="18">
      <c r="A20" s="9">
        <v>14</v>
      </c>
      <c r="B20" s="5" t="s">
        <v>18</v>
      </c>
      <c r="C20" s="5">
        <v>1.4</v>
      </c>
      <c r="D20" s="40">
        <v>6.89</v>
      </c>
      <c r="E20" s="40"/>
      <c r="G20" s="20" t="str">
        <f t="shared" si="0"/>
        <v> </v>
      </c>
    </row>
    <row r="21" spans="1:7" ht="18">
      <c r="A21" s="9">
        <v>15</v>
      </c>
      <c r="B21" s="5" t="s">
        <v>20</v>
      </c>
      <c r="C21" s="5">
        <v>4.8</v>
      </c>
      <c r="D21" s="40">
        <v>5.5</v>
      </c>
      <c r="E21" s="40"/>
      <c r="G21" s="20" t="str">
        <f t="shared" si="0"/>
        <v> </v>
      </c>
    </row>
    <row r="22" spans="1:7" ht="18">
      <c r="A22" s="9">
        <v>16</v>
      </c>
      <c r="B22" s="5" t="s">
        <v>21</v>
      </c>
      <c r="C22" s="5">
        <v>2.5</v>
      </c>
      <c r="D22" s="40">
        <v>2.78</v>
      </c>
      <c r="E22" s="40"/>
      <c r="G22" s="20" t="str">
        <f t="shared" si="0"/>
        <v> </v>
      </c>
    </row>
    <row r="23" spans="1:7" ht="18">
      <c r="A23" s="9">
        <v>17</v>
      </c>
      <c r="B23" s="5" t="s">
        <v>22</v>
      </c>
      <c r="C23" s="5">
        <v>20</v>
      </c>
      <c r="D23" s="40">
        <v>0.37</v>
      </c>
      <c r="E23" s="40"/>
      <c r="G23" s="20" t="str">
        <f t="shared" si="0"/>
        <v> </v>
      </c>
    </row>
    <row r="24" spans="1:7" ht="18">
      <c r="A24" s="9">
        <v>18</v>
      </c>
      <c r="B24" s="5" t="s">
        <v>23</v>
      </c>
      <c r="C24" s="5">
        <v>3</v>
      </c>
      <c r="D24" s="40">
        <v>2.59</v>
      </c>
      <c r="E24" s="40"/>
      <c r="G24" s="20" t="str">
        <f t="shared" si="0"/>
        <v> </v>
      </c>
    </row>
    <row r="25" spans="1:7" ht="18">
      <c r="A25" s="9">
        <v>19</v>
      </c>
      <c r="B25" s="5" t="s">
        <v>24</v>
      </c>
      <c r="C25" s="5">
        <v>2</v>
      </c>
      <c r="D25" s="40">
        <v>1.57</v>
      </c>
      <c r="E25" s="40"/>
      <c r="G25" s="20" t="str">
        <f t="shared" si="0"/>
        <v> </v>
      </c>
    </row>
    <row r="26" spans="1:7" ht="18">
      <c r="A26" s="9">
        <v>20</v>
      </c>
      <c r="B26" s="5" t="s">
        <v>25</v>
      </c>
      <c r="C26" s="5">
        <v>3</v>
      </c>
      <c r="D26" s="40">
        <v>0.97</v>
      </c>
      <c r="E26" s="40"/>
      <c r="G26" s="20" t="str">
        <f t="shared" si="0"/>
        <v> </v>
      </c>
    </row>
    <row r="27" spans="4:5" ht="12.75">
      <c r="D27" s="10"/>
      <c r="E27" s="2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L13" sqref="L13"/>
    </sheetView>
  </sheetViews>
  <sheetFormatPr defaultColWidth="8.00390625" defaultRowHeight="12.75"/>
  <cols>
    <col min="1" max="1" width="8.00390625" style="22" customWidth="1"/>
    <col min="2" max="2" width="6.625" style="22" customWidth="1"/>
    <col min="3" max="3" width="15.00390625" style="22" customWidth="1"/>
    <col min="4" max="4" width="16.375" style="22" customWidth="1"/>
    <col min="5" max="5" width="14.375" style="22" customWidth="1"/>
    <col min="6" max="6" width="12.75390625" style="22" customWidth="1"/>
    <col min="7" max="7" width="5.125" style="22" customWidth="1"/>
    <col min="8" max="8" width="16.125" style="22" customWidth="1"/>
    <col min="9" max="16384" width="8.00390625" style="22" customWidth="1"/>
  </cols>
  <sheetData>
    <row r="2" ht="15.75">
      <c r="B2" s="2" t="s">
        <v>312</v>
      </c>
    </row>
    <row r="4" spans="2:8" s="24" customFormat="1" ht="45" customHeight="1">
      <c r="B4" s="56" t="s">
        <v>307</v>
      </c>
      <c r="C4" s="23" t="s">
        <v>308</v>
      </c>
      <c r="D4" s="23" t="s">
        <v>309</v>
      </c>
      <c r="E4" s="23" t="s">
        <v>310</v>
      </c>
      <c r="F4" s="23" t="s">
        <v>294</v>
      </c>
      <c r="H4" s="21" t="s">
        <v>46</v>
      </c>
    </row>
    <row r="5" spans="2:10" ht="18">
      <c r="B5" s="25">
        <v>1</v>
      </c>
      <c r="C5" s="57">
        <v>20.36</v>
      </c>
      <c r="D5" s="26">
        <v>25.26</v>
      </c>
      <c r="E5" s="57">
        <v>40</v>
      </c>
      <c r="F5" s="57"/>
      <c r="H5" s="20" t="str">
        <f>IF(F5=0," ",IF(F5=C5+D5+E5,"Puiku!","Klaida"))</f>
        <v> </v>
      </c>
      <c r="J5" s="58"/>
    </row>
    <row r="6" spans="2:8" ht="18">
      <c r="B6" s="25">
        <v>2</v>
      </c>
      <c r="C6" s="57">
        <v>2</v>
      </c>
      <c r="D6" s="26">
        <v>28.68</v>
      </c>
      <c r="E6" s="57">
        <v>36</v>
      </c>
      <c r="F6" s="57"/>
      <c r="H6" s="20" t="str">
        <f aca="true" t="shared" si="0" ref="H6:H20">IF(F6=0," ",IF(F6=C6+D6+E6,"Puiku!","Klaida"))</f>
        <v> </v>
      </c>
    </row>
    <row r="7" spans="2:8" ht="18">
      <c r="B7" s="25">
        <v>3</v>
      </c>
      <c r="C7" s="57">
        <v>6</v>
      </c>
      <c r="D7" s="26">
        <v>45.36</v>
      </c>
      <c r="E7" s="57">
        <v>32</v>
      </c>
      <c r="F7" s="57"/>
      <c r="H7" s="20" t="str">
        <f t="shared" si="0"/>
        <v> </v>
      </c>
    </row>
    <row r="8" spans="2:8" ht="18">
      <c r="B8" s="25">
        <v>4</v>
      </c>
      <c r="C8" s="57">
        <v>4</v>
      </c>
      <c r="D8" s="26">
        <v>53.2</v>
      </c>
      <c r="E8" s="57">
        <v>28</v>
      </c>
      <c r="F8" s="57"/>
      <c r="H8" s="20" t="str">
        <f t="shared" si="0"/>
        <v> </v>
      </c>
    </row>
    <row r="9" spans="2:8" ht="18">
      <c r="B9" s="25">
        <v>5</v>
      </c>
      <c r="C9" s="57">
        <v>3</v>
      </c>
      <c r="D9" s="26">
        <v>63.25</v>
      </c>
      <c r="E9" s="57">
        <v>24</v>
      </c>
      <c r="F9" s="57"/>
      <c r="H9" s="20" t="str">
        <f t="shared" si="0"/>
        <v> </v>
      </c>
    </row>
    <row r="10" spans="2:8" ht="18">
      <c r="B10" s="25">
        <v>6</v>
      </c>
      <c r="C10" s="57">
        <v>12</v>
      </c>
      <c r="D10" s="26">
        <v>5</v>
      </c>
      <c r="E10" s="57">
        <v>20</v>
      </c>
      <c r="F10" s="57"/>
      <c r="H10" s="20" t="str">
        <f t="shared" si="0"/>
        <v> </v>
      </c>
    </row>
    <row r="11" spans="2:8" ht="18">
      <c r="B11" s="25">
        <v>7</v>
      </c>
      <c r="C11" s="57">
        <v>21</v>
      </c>
      <c r="D11" s="26">
        <v>25.26</v>
      </c>
      <c r="E11" s="57">
        <v>16</v>
      </c>
      <c r="F11" s="57"/>
      <c r="H11" s="20" t="str">
        <f t="shared" si="0"/>
        <v> </v>
      </c>
    </row>
    <row r="12" spans="2:8" ht="18">
      <c r="B12" s="25">
        <v>8</v>
      </c>
      <c r="C12" s="57">
        <v>30</v>
      </c>
      <c r="D12" s="26">
        <v>28.68</v>
      </c>
      <c r="E12" s="57">
        <v>36</v>
      </c>
      <c r="F12" s="57"/>
      <c r="H12" s="20" t="str">
        <f t="shared" si="0"/>
        <v> </v>
      </c>
    </row>
    <row r="13" spans="2:8" ht="18">
      <c r="B13" s="25">
        <v>9</v>
      </c>
      <c r="C13" s="57">
        <v>10</v>
      </c>
      <c r="D13" s="26">
        <v>45.36</v>
      </c>
      <c r="E13" s="57">
        <v>17</v>
      </c>
      <c r="F13" s="57"/>
      <c r="H13" s="20" t="str">
        <f t="shared" si="0"/>
        <v> </v>
      </c>
    </row>
    <row r="14" spans="2:8" ht="18">
      <c r="B14" s="25">
        <v>10</v>
      </c>
      <c r="C14" s="57">
        <v>9</v>
      </c>
      <c r="D14" s="26">
        <v>53.2</v>
      </c>
      <c r="E14" s="57">
        <v>15</v>
      </c>
      <c r="F14" s="57"/>
      <c r="H14" s="20" t="str">
        <f t="shared" si="0"/>
        <v> </v>
      </c>
    </row>
    <row r="15" spans="2:8" ht="18">
      <c r="B15" s="25">
        <v>11</v>
      </c>
      <c r="C15" s="57">
        <v>5</v>
      </c>
      <c r="D15" s="26">
        <v>63.25</v>
      </c>
      <c r="E15" s="57">
        <v>10</v>
      </c>
      <c r="F15" s="57"/>
      <c r="H15" s="20" t="str">
        <f t="shared" si="0"/>
        <v> </v>
      </c>
    </row>
    <row r="16" spans="2:8" ht="18">
      <c r="B16" s="25">
        <v>12</v>
      </c>
      <c r="C16" s="57">
        <v>11</v>
      </c>
      <c r="D16" s="26">
        <v>45.36</v>
      </c>
      <c r="E16" s="57">
        <v>21</v>
      </c>
      <c r="F16" s="57"/>
      <c r="H16" s="20" t="str">
        <f t="shared" si="0"/>
        <v> </v>
      </c>
    </row>
    <row r="17" spans="2:8" ht="18">
      <c r="B17" s="25">
        <v>13</v>
      </c>
      <c r="C17" s="57">
        <v>17</v>
      </c>
      <c r="D17" s="26">
        <v>53.2</v>
      </c>
      <c r="E17" s="57">
        <v>13</v>
      </c>
      <c r="F17" s="57"/>
      <c r="H17" s="20" t="str">
        <f t="shared" si="0"/>
        <v> </v>
      </c>
    </row>
    <row r="18" spans="2:8" ht="18">
      <c r="B18" s="25">
        <v>14</v>
      </c>
      <c r="C18" s="57">
        <v>23</v>
      </c>
      <c r="D18" s="26">
        <v>63.25</v>
      </c>
      <c r="E18" s="57">
        <v>17</v>
      </c>
      <c r="F18" s="57"/>
      <c r="H18" s="20" t="str">
        <f t="shared" si="0"/>
        <v> </v>
      </c>
    </row>
    <row r="19" spans="2:8" ht="18">
      <c r="B19" s="25">
        <v>15</v>
      </c>
      <c r="C19" s="57">
        <v>29</v>
      </c>
      <c r="D19" s="26">
        <v>5</v>
      </c>
      <c r="E19" s="57">
        <v>35</v>
      </c>
      <c r="F19" s="57"/>
      <c r="H19" s="20" t="str">
        <f t="shared" si="0"/>
        <v> </v>
      </c>
    </row>
    <row r="20" spans="2:8" ht="18">
      <c r="B20" s="25">
        <v>16</v>
      </c>
      <c r="C20" s="57">
        <v>35</v>
      </c>
      <c r="D20" s="26">
        <v>15</v>
      </c>
      <c r="E20" s="57">
        <v>25</v>
      </c>
      <c r="F20" s="57"/>
      <c r="H20" s="20" t="str">
        <f t="shared" si="0"/>
        <v> </v>
      </c>
    </row>
    <row r="21" ht="15.75">
      <c r="D21"/>
    </row>
  </sheetData>
  <sheetProtection/>
  <printOptions/>
  <pageMargins left="0.68" right="0.37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5" sqref="C5"/>
    </sheetView>
  </sheetViews>
  <sheetFormatPr defaultColWidth="9.00390625" defaultRowHeight="12.75"/>
  <cols>
    <col min="10" max="10" width="12.75390625" style="0" customWidth="1"/>
  </cols>
  <sheetData>
    <row r="1" spans="1:12" ht="18">
      <c r="A1" s="22"/>
      <c r="B1" s="80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5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31.5" customHeight="1">
      <c r="A3" s="97" t="s">
        <v>331</v>
      </c>
      <c r="B3" s="99" t="s">
        <v>332</v>
      </c>
      <c r="C3" s="100"/>
      <c r="D3" s="97" t="s">
        <v>336</v>
      </c>
      <c r="E3" s="98"/>
      <c r="F3" s="98"/>
      <c r="G3" s="98"/>
      <c r="H3" s="99" t="s">
        <v>337</v>
      </c>
      <c r="I3" s="100"/>
      <c r="J3" s="97" t="s">
        <v>333</v>
      </c>
      <c r="K3" s="22"/>
      <c r="L3" s="22"/>
    </row>
    <row r="4" spans="1:12" ht="27">
      <c r="A4" s="98"/>
      <c r="B4" s="23" t="s">
        <v>334</v>
      </c>
      <c r="C4" s="23" t="s">
        <v>335</v>
      </c>
      <c r="D4" s="23" t="s">
        <v>338</v>
      </c>
      <c r="E4" s="23" t="s">
        <v>335</v>
      </c>
      <c r="F4" s="23" t="s">
        <v>339</v>
      </c>
      <c r="G4" s="23" t="s">
        <v>335</v>
      </c>
      <c r="H4" s="23" t="s">
        <v>340</v>
      </c>
      <c r="I4" s="23" t="s">
        <v>335</v>
      </c>
      <c r="J4" s="98"/>
      <c r="K4" s="24"/>
      <c r="L4" s="21" t="s">
        <v>46</v>
      </c>
    </row>
    <row r="5" spans="1:12" ht="18">
      <c r="A5" s="25">
        <v>1</v>
      </c>
      <c r="B5" s="81">
        <v>150</v>
      </c>
      <c r="C5" s="26"/>
      <c r="D5" s="81">
        <v>5</v>
      </c>
      <c r="E5" s="26"/>
      <c r="F5" s="81">
        <v>6</v>
      </c>
      <c r="G5" s="26"/>
      <c r="H5" s="82">
        <v>10</v>
      </c>
      <c r="I5" s="26"/>
      <c r="J5" s="26"/>
      <c r="K5" s="22"/>
      <c r="L5" s="20" t="str">
        <f>IF(J5=0," ",IF(AND(C5=B5*0.33,E5=D5*5.36,G5=F5*5.36,I5=H5*1.22,J5=C5+E5+G5+I5),"Puiku!","Klaida"))</f>
        <v> </v>
      </c>
    </row>
    <row r="6" spans="1:12" ht="18">
      <c r="A6" s="25">
        <v>2</v>
      </c>
      <c r="B6" s="81">
        <v>50</v>
      </c>
      <c r="C6" s="26"/>
      <c r="D6" s="81">
        <v>2</v>
      </c>
      <c r="E6" s="26"/>
      <c r="F6" s="81">
        <v>3</v>
      </c>
      <c r="G6" s="26"/>
      <c r="H6" s="82">
        <v>5</v>
      </c>
      <c r="I6" s="26"/>
      <c r="J6" s="26"/>
      <c r="K6" s="22"/>
      <c r="L6" s="20" t="str">
        <f aca="true" t="shared" si="0" ref="L6:L20">IF(J6=0," ",IF(AND(C6=B6*0.33,E6=D6*5.36,G6=F6*5.36,I6=H6*1.22,J6=C6+E6+G6+I6),"Puiku!","Klaida"))</f>
        <v> </v>
      </c>
    </row>
    <row r="7" spans="1:12" ht="18">
      <c r="A7" s="25">
        <v>3</v>
      </c>
      <c r="B7" s="81">
        <v>100</v>
      </c>
      <c r="C7" s="26"/>
      <c r="D7" s="81">
        <v>6</v>
      </c>
      <c r="E7" s="26"/>
      <c r="F7" s="81">
        <v>6</v>
      </c>
      <c r="G7" s="26"/>
      <c r="H7" s="82">
        <v>7</v>
      </c>
      <c r="I7" s="26"/>
      <c r="J7" s="26"/>
      <c r="K7" s="22"/>
      <c r="L7" s="20" t="str">
        <f t="shared" si="0"/>
        <v> </v>
      </c>
    </row>
    <row r="8" spans="1:12" ht="18">
      <c r="A8" s="25">
        <v>4</v>
      </c>
      <c r="B8" s="81">
        <v>120</v>
      </c>
      <c r="C8" s="26"/>
      <c r="D8" s="81">
        <v>4</v>
      </c>
      <c r="E8" s="26"/>
      <c r="F8" s="81">
        <v>5</v>
      </c>
      <c r="G8" s="26"/>
      <c r="H8" s="82">
        <v>15</v>
      </c>
      <c r="I8" s="26"/>
      <c r="J8" s="26"/>
      <c r="K8" s="22"/>
      <c r="L8" s="20" t="str">
        <f t="shared" si="0"/>
        <v> </v>
      </c>
    </row>
    <row r="9" spans="1:12" ht="18">
      <c r="A9" s="25">
        <v>5</v>
      </c>
      <c r="B9" s="81">
        <v>60</v>
      </c>
      <c r="C9" s="26"/>
      <c r="D9" s="81">
        <v>3</v>
      </c>
      <c r="E9" s="26"/>
      <c r="F9" s="81">
        <v>2</v>
      </c>
      <c r="G9" s="26"/>
      <c r="H9" s="82">
        <v>8</v>
      </c>
      <c r="I9" s="26"/>
      <c r="J9" s="26"/>
      <c r="K9" s="22"/>
      <c r="L9" s="20" t="str">
        <f t="shared" si="0"/>
        <v> </v>
      </c>
    </row>
    <row r="10" spans="1:12" ht="18">
      <c r="A10" s="25">
        <v>6</v>
      </c>
      <c r="B10" s="81">
        <v>200</v>
      </c>
      <c r="C10" s="26"/>
      <c r="D10" s="81">
        <v>12</v>
      </c>
      <c r="E10" s="26"/>
      <c r="F10" s="81">
        <v>14</v>
      </c>
      <c r="G10" s="26"/>
      <c r="H10" s="82">
        <v>20</v>
      </c>
      <c r="I10" s="26"/>
      <c r="J10" s="26"/>
      <c r="K10" s="22"/>
      <c r="L10" s="20" t="str">
        <f t="shared" si="0"/>
        <v> </v>
      </c>
    </row>
    <row r="11" spans="1:12" ht="18">
      <c r="A11" s="25">
        <v>7</v>
      </c>
      <c r="B11" s="81">
        <v>150</v>
      </c>
      <c r="C11" s="26"/>
      <c r="D11" s="81">
        <v>7</v>
      </c>
      <c r="E11" s="26"/>
      <c r="F11" s="81">
        <v>11</v>
      </c>
      <c r="G11" s="26"/>
      <c r="H11" s="82">
        <v>16</v>
      </c>
      <c r="I11" s="26"/>
      <c r="J11" s="26"/>
      <c r="K11" s="22"/>
      <c r="L11" s="20" t="str">
        <f t="shared" si="0"/>
        <v> </v>
      </c>
    </row>
    <row r="12" spans="1:12" ht="18">
      <c r="A12" s="25">
        <v>8</v>
      </c>
      <c r="B12" s="81">
        <v>60</v>
      </c>
      <c r="C12" s="26"/>
      <c r="D12" s="81">
        <v>3</v>
      </c>
      <c r="E12" s="26"/>
      <c r="F12" s="81">
        <v>4</v>
      </c>
      <c r="G12" s="26"/>
      <c r="H12" s="82">
        <v>6</v>
      </c>
      <c r="I12" s="26"/>
      <c r="J12" s="26"/>
      <c r="K12" s="22"/>
      <c r="L12" s="20" t="str">
        <f t="shared" si="0"/>
        <v> </v>
      </c>
    </row>
    <row r="13" spans="1:12" ht="18">
      <c r="A13" s="25">
        <v>9</v>
      </c>
      <c r="B13" s="81">
        <v>150</v>
      </c>
      <c r="C13" s="26"/>
      <c r="D13" s="81">
        <v>10</v>
      </c>
      <c r="E13" s="26"/>
      <c r="F13" s="81">
        <v>14</v>
      </c>
      <c r="G13" s="26"/>
      <c r="H13" s="82">
        <v>17</v>
      </c>
      <c r="I13" s="26"/>
      <c r="J13" s="26"/>
      <c r="K13" s="22"/>
      <c r="L13" s="20" t="str">
        <f t="shared" si="0"/>
        <v> </v>
      </c>
    </row>
    <row r="14" spans="1:12" ht="18">
      <c r="A14" s="25">
        <v>10</v>
      </c>
      <c r="B14" s="81">
        <v>120</v>
      </c>
      <c r="C14" s="26"/>
      <c r="D14" s="81">
        <v>9</v>
      </c>
      <c r="E14" s="26"/>
      <c r="F14" s="81">
        <v>10</v>
      </c>
      <c r="G14" s="26"/>
      <c r="H14" s="82">
        <v>15</v>
      </c>
      <c r="I14" s="26"/>
      <c r="J14" s="26"/>
      <c r="K14" s="22"/>
      <c r="L14" s="20" t="str">
        <f t="shared" si="0"/>
        <v> </v>
      </c>
    </row>
    <row r="15" spans="1:12" ht="18">
      <c r="A15" s="25">
        <v>11</v>
      </c>
      <c r="B15" s="81">
        <v>90</v>
      </c>
      <c r="C15" s="26"/>
      <c r="D15" s="81">
        <v>5</v>
      </c>
      <c r="E15" s="26"/>
      <c r="F15" s="81">
        <v>7</v>
      </c>
      <c r="G15" s="26"/>
      <c r="H15" s="82">
        <v>10</v>
      </c>
      <c r="I15" s="26"/>
      <c r="J15" s="26"/>
      <c r="K15" s="22"/>
      <c r="L15" s="20" t="str">
        <f t="shared" si="0"/>
        <v> </v>
      </c>
    </row>
    <row r="16" spans="1:12" ht="18">
      <c r="A16" s="25">
        <v>12</v>
      </c>
      <c r="B16" s="81">
        <v>240</v>
      </c>
      <c r="C16" s="26"/>
      <c r="D16" s="81">
        <v>11</v>
      </c>
      <c r="E16" s="26"/>
      <c r="F16" s="81">
        <v>12</v>
      </c>
      <c r="G16" s="26"/>
      <c r="H16" s="82">
        <v>21</v>
      </c>
      <c r="I16" s="26"/>
      <c r="J16" s="26"/>
      <c r="K16" s="22"/>
      <c r="L16" s="20" t="str">
        <f t="shared" si="0"/>
        <v> </v>
      </c>
    </row>
    <row r="17" spans="1:12" ht="18">
      <c r="A17" s="25">
        <v>13</v>
      </c>
      <c r="B17" s="81">
        <v>140</v>
      </c>
      <c r="C17" s="26"/>
      <c r="D17" s="81">
        <v>8</v>
      </c>
      <c r="E17" s="26"/>
      <c r="F17" s="81">
        <v>9</v>
      </c>
      <c r="G17" s="26"/>
      <c r="H17" s="82">
        <v>13</v>
      </c>
      <c r="I17" s="26"/>
      <c r="J17" s="26"/>
      <c r="K17" s="22"/>
      <c r="L17" s="20" t="str">
        <f t="shared" si="0"/>
        <v> </v>
      </c>
    </row>
    <row r="18" spans="1:12" ht="18">
      <c r="A18" s="25">
        <v>14</v>
      </c>
      <c r="B18" s="81">
        <v>50</v>
      </c>
      <c r="C18" s="26"/>
      <c r="D18" s="81">
        <v>2</v>
      </c>
      <c r="E18" s="26"/>
      <c r="F18" s="81">
        <v>3</v>
      </c>
      <c r="G18" s="26"/>
      <c r="H18" s="81">
        <v>5</v>
      </c>
      <c r="I18" s="26"/>
      <c r="J18" s="26"/>
      <c r="K18" s="22"/>
      <c r="L18" s="20" t="str">
        <f t="shared" si="0"/>
        <v> </v>
      </c>
    </row>
    <row r="19" spans="1:12" ht="18">
      <c r="A19" s="25">
        <v>15</v>
      </c>
      <c r="B19" s="81">
        <v>160</v>
      </c>
      <c r="C19" s="26"/>
      <c r="D19" s="81">
        <v>9</v>
      </c>
      <c r="E19" s="26"/>
      <c r="F19" s="81">
        <v>12</v>
      </c>
      <c r="G19" s="26"/>
      <c r="H19" s="81">
        <v>11</v>
      </c>
      <c r="I19" s="26"/>
      <c r="J19" s="26"/>
      <c r="K19" s="22"/>
      <c r="L19" s="20" t="str">
        <f t="shared" si="0"/>
        <v> </v>
      </c>
    </row>
    <row r="20" spans="1:12" ht="18">
      <c r="A20" s="83"/>
      <c r="B20" s="84"/>
      <c r="C20" s="85"/>
      <c r="D20" s="84"/>
      <c r="E20" s="85"/>
      <c r="F20" s="84"/>
      <c r="G20" s="85"/>
      <c r="H20" s="84"/>
      <c r="I20" s="85"/>
      <c r="J20" s="86"/>
      <c r="K20" s="22"/>
      <c r="L20" s="20" t="str">
        <f t="shared" si="0"/>
        <v> </v>
      </c>
    </row>
  </sheetData>
  <sheetProtection/>
  <mergeCells count="5">
    <mergeCell ref="A3:A4"/>
    <mergeCell ref="B3:C3"/>
    <mergeCell ref="D3:G3"/>
    <mergeCell ref="H3:I3"/>
    <mergeCell ref="J3:J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G20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5.00390625" style="7" customWidth="1"/>
    <col min="2" max="2" width="14.75390625" style="7" customWidth="1"/>
    <col min="3" max="3" width="25.625" style="7" customWidth="1"/>
    <col min="4" max="4" width="11.625" style="7" customWidth="1"/>
    <col min="5" max="5" width="11.375" style="7" customWidth="1"/>
    <col min="6" max="6" width="8.50390625" style="7" customWidth="1"/>
    <col min="7" max="7" width="13.00390625" style="7" customWidth="1"/>
    <col min="8" max="16384" width="9.00390625" style="7" customWidth="1"/>
  </cols>
  <sheetData>
    <row r="3" ht="15.75">
      <c r="B3" s="53" t="s">
        <v>250</v>
      </c>
    </row>
    <row r="5" spans="1:7" s="50" customFormat="1" ht="25.5">
      <c r="A5" s="49" t="s">
        <v>251</v>
      </c>
      <c r="B5" s="49" t="s">
        <v>252</v>
      </c>
      <c r="C5" s="49" t="s">
        <v>253</v>
      </c>
      <c r="D5" s="49" t="s">
        <v>293</v>
      </c>
      <c r="E5" s="49" t="s">
        <v>3</v>
      </c>
      <c r="F5" s="49" t="s">
        <v>343</v>
      </c>
      <c r="G5" s="49" t="s">
        <v>294</v>
      </c>
    </row>
    <row r="6" spans="1:7" ht="15" customHeight="1">
      <c r="A6" s="9">
        <v>2</v>
      </c>
      <c r="B6" s="52" t="s">
        <v>291</v>
      </c>
      <c r="C6" s="52" t="s">
        <v>292</v>
      </c>
      <c r="D6" s="55" t="s">
        <v>305</v>
      </c>
      <c r="E6" s="48">
        <v>142562</v>
      </c>
      <c r="F6" s="48">
        <v>0.88</v>
      </c>
      <c r="G6" s="48"/>
    </row>
    <row r="7" spans="1:7" ht="15" customHeight="1">
      <c r="A7" s="9">
        <v>3</v>
      </c>
      <c r="B7" s="51" t="s">
        <v>260</v>
      </c>
      <c r="C7" s="51" t="s">
        <v>261</v>
      </c>
      <c r="D7" s="54" t="s">
        <v>304</v>
      </c>
      <c r="E7" s="48">
        <v>158396</v>
      </c>
      <c r="F7" s="48">
        <v>1.26</v>
      </c>
      <c r="G7" s="48"/>
    </row>
    <row r="8" spans="1:7" ht="15" customHeight="1">
      <c r="A8" s="9">
        <v>4</v>
      </c>
      <c r="B8" s="52" t="s">
        <v>271</v>
      </c>
      <c r="C8" s="52" t="s">
        <v>272</v>
      </c>
      <c r="D8" s="55" t="s">
        <v>303</v>
      </c>
      <c r="E8" s="48">
        <v>174229</v>
      </c>
      <c r="F8" s="48">
        <v>0.01</v>
      </c>
      <c r="G8" s="48"/>
    </row>
    <row r="9" spans="1:7" ht="15" customHeight="1">
      <c r="A9" s="9">
        <v>5</v>
      </c>
      <c r="B9" s="51" t="s">
        <v>286</v>
      </c>
      <c r="C9" s="51" t="s">
        <v>287</v>
      </c>
      <c r="D9" s="54" t="s">
        <v>288</v>
      </c>
      <c r="E9" s="48">
        <v>190063</v>
      </c>
      <c r="F9" s="48">
        <v>0.9</v>
      </c>
      <c r="G9" s="48"/>
    </row>
    <row r="10" spans="1:7" ht="15" customHeight="1">
      <c r="A10" s="9">
        <v>6</v>
      </c>
      <c r="B10" s="51" t="s">
        <v>254</v>
      </c>
      <c r="C10" s="51" t="s">
        <v>255</v>
      </c>
      <c r="D10" s="54" t="s">
        <v>256</v>
      </c>
      <c r="E10" s="48">
        <v>205896</v>
      </c>
      <c r="F10" s="48"/>
      <c r="G10" s="48"/>
    </row>
    <row r="11" spans="1:7" ht="15" customHeight="1">
      <c r="A11" s="9">
        <v>7</v>
      </c>
      <c r="B11" s="52" t="s">
        <v>257</v>
      </c>
      <c r="C11" s="52" t="s">
        <v>258</v>
      </c>
      <c r="D11" s="55" t="s">
        <v>259</v>
      </c>
      <c r="E11" s="48">
        <v>221730</v>
      </c>
      <c r="F11" s="48"/>
      <c r="G11" s="48"/>
    </row>
    <row r="12" spans="1:7" ht="15" customHeight="1">
      <c r="A12" s="9">
        <v>8</v>
      </c>
      <c r="B12" s="51" t="s">
        <v>262</v>
      </c>
      <c r="C12" s="51" t="s">
        <v>263</v>
      </c>
      <c r="D12" s="54" t="s">
        <v>264</v>
      </c>
      <c r="E12" s="48">
        <v>237563</v>
      </c>
      <c r="F12" s="48"/>
      <c r="G12" s="48"/>
    </row>
    <row r="13" spans="1:7" ht="15" customHeight="1">
      <c r="A13" s="9">
        <v>9</v>
      </c>
      <c r="B13" s="51" t="s">
        <v>265</v>
      </c>
      <c r="C13" s="51" t="s">
        <v>266</v>
      </c>
      <c r="D13" s="54" t="s">
        <v>267</v>
      </c>
      <c r="E13" s="48">
        <v>253397</v>
      </c>
      <c r="F13" s="48"/>
      <c r="G13" s="48"/>
    </row>
    <row r="14" spans="1:7" ht="15" customHeight="1">
      <c r="A14" s="9">
        <v>10</v>
      </c>
      <c r="B14" s="51" t="s">
        <v>268</v>
      </c>
      <c r="C14" s="51" t="s">
        <v>269</v>
      </c>
      <c r="D14" s="54" t="s">
        <v>270</v>
      </c>
      <c r="E14" s="48">
        <v>269230</v>
      </c>
      <c r="F14" s="48"/>
      <c r="G14" s="48"/>
    </row>
    <row r="15" spans="1:7" ht="15" customHeight="1">
      <c r="A15" s="9">
        <v>11</v>
      </c>
      <c r="B15" s="51" t="s">
        <v>273</v>
      </c>
      <c r="C15" s="51" t="s">
        <v>274</v>
      </c>
      <c r="D15" s="54" t="s">
        <v>275</v>
      </c>
      <c r="E15" s="48">
        <v>110895</v>
      </c>
      <c r="F15" s="48"/>
      <c r="G15" s="48"/>
    </row>
    <row r="16" spans="1:7" ht="15" customHeight="1">
      <c r="A16" s="9">
        <v>12</v>
      </c>
      <c r="B16" s="52" t="s">
        <v>298</v>
      </c>
      <c r="C16" s="52" t="s">
        <v>276</v>
      </c>
      <c r="D16" s="55" t="s">
        <v>277</v>
      </c>
      <c r="E16" s="48">
        <v>126729</v>
      </c>
      <c r="F16" s="48"/>
      <c r="G16" s="48"/>
    </row>
    <row r="17" spans="1:7" ht="15" customHeight="1">
      <c r="A17" s="9">
        <v>13</v>
      </c>
      <c r="B17" s="51" t="s">
        <v>278</v>
      </c>
      <c r="C17" s="51" t="s">
        <v>279</v>
      </c>
      <c r="D17" s="54" t="s">
        <v>280</v>
      </c>
      <c r="E17" s="48">
        <v>142562</v>
      </c>
      <c r="F17" s="48"/>
      <c r="G17" s="48"/>
    </row>
    <row r="18" spans="1:7" ht="15" customHeight="1">
      <c r="A18" s="9">
        <v>14</v>
      </c>
      <c r="B18" s="51" t="s">
        <v>299</v>
      </c>
      <c r="C18" s="51" t="s">
        <v>281</v>
      </c>
      <c r="D18" s="54" t="s">
        <v>282</v>
      </c>
      <c r="E18" s="48">
        <v>158396</v>
      </c>
      <c r="F18" s="48"/>
      <c r="G18" s="48"/>
    </row>
    <row r="19" spans="1:7" ht="15" customHeight="1">
      <c r="A19" s="9">
        <v>15</v>
      </c>
      <c r="B19" s="51" t="s">
        <v>283</v>
      </c>
      <c r="C19" s="51" t="s">
        <v>284</v>
      </c>
      <c r="D19" s="54" t="s">
        <v>285</v>
      </c>
      <c r="E19" s="48">
        <v>174229</v>
      </c>
      <c r="F19" s="48"/>
      <c r="G19" s="48"/>
    </row>
    <row r="20" spans="1:7" ht="15" customHeight="1">
      <c r="A20" s="9">
        <v>16</v>
      </c>
      <c r="B20" s="52" t="s">
        <v>300</v>
      </c>
      <c r="C20" s="52" t="s">
        <v>289</v>
      </c>
      <c r="D20" s="54" t="s">
        <v>290</v>
      </c>
      <c r="E20" s="48">
        <v>190063</v>
      </c>
      <c r="F20" s="48"/>
      <c r="G20" s="48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Kestas</cp:lastModifiedBy>
  <dcterms:created xsi:type="dcterms:W3CDTF">2003-03-20T18:59:44Z</dcterms:created>
  <dcterms:modified xsi:type="dcterms:W3CDTF">2016-02-17T07:26:51Z</dcterms:modified>
  <cp:category/>
  <cp:version/>
  <cp:contentType/>
  <cp:contentStatus/>
</cp:coreProperties>
</file>